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Obsazenost a výnos" sheetId="1" r:id="rId1"/>
  </sheets>
  <definedNames>
    <definedName name="_xlnm.Print_Area" localSheetId="0">'Obsazenost a výnos'!$B$1:$D$47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7" i="1"/>
  <c r="C28" s="1"/>
  <c r="C26"/>
  <c r="C25"/>
  <c r="C16"/>
  <c r="C7"/>
  <c r="C8" s="1"/>
  <c r="C29" l="1"/>
  <c r="C34"/>
  <c r="C10"/>
  <c r="C12" l="1"/>
  <c r="C17"/>
  <c r="C11"/>
  <c r="C33" l="1"/>
  <c r="C35" s="1"/>
  <c r="C37" s="1"/>
  <c r="C19"/>
  <c r="C30" s="1"/>
  <c r="C18"/>
  <c r="C20" l="1"/>
</calcChain>
</file>

<file path=xl/sharedStrings.xml><?xml version="1.0" encoding="utf-8"?>
<sst xmlns="http://schemas.openxmlformats.org/spreadsheetml/2006/main" count="43" uniqueCount="40">
  <si>
    <t>Obsazenost bytu a její vliv na výnos z pronájmu</t>
  </si>
  <si>
    <t>Modelový příklad: 1kk novostavba, Praha  ·  srpen 2026</t>
  </si>
  <si>
    <t>VSTUPNÍ PARAMETRY (100% obsazenost)</t>
  </si>
  <si>
    <t>Pořizovací cena bytu</t>
  </si>
  <si>
    <t>vstup</t>
  </si>
  <si>
    <t>Měsíční hrubý nájem (tržní průměr)</t>
  </si>
  <si>
    <t>vstup — co reálně chodí od nájemníka</t>
  </si>
  <si>
    <t>Roční hrubý nájem</t>
  </si>
  <si>
    <t>Hrubý výnos (100% obsazenost)</t>
  </si>
  <si>
    <t>Roční provozní náklady (fond oprav, pojištění, právní služby, daň z nemovitosti aj.)</t>
  </si>
  <si>
    <t>Roční čistý nájem</t>
  </si>
  <si>
    <t>Čistý výnos (100% obsazenost)</t>
  </si>
  <si>
    <t>Měsíční čistý nájem</t>
  </si>
  <si>
    <t>SITUACE 1 — nájem na tržním průměru, stabilní nájemník</t>
  </si>
  <si>
    <t>Předpoklad: byt zůstane volný cca 1 měsíc jednou za 5 let (60 měsíců)</t>
  </si>
  <si>
    <t>Obsazenost = (60 − 1) / 60</t>
  </si>
  <si>
    <t>Rozdíl vs. 100% obsazenost</t>
  </si>
  <si>
    <t>Čistý výnos p.a.</t>
  </si>
  <si>
    <t>Pokles výnosu oproti 100% obsazenosti</t>
  </si>
  <si>
    <t>SITUACE 2 — nájem na maximu trhu, vyšší fluktuace nájemníků</t>
  </si>
  <si>
    <t>Předpoklad: nájemník se mění co 2 roky (24 měsíců), byt je při výměně cca 2 měsíce volný</t>
  </si>
  <si>
    <t>Prémie k tržnímu nájmu</t>
  </si>
  <si>
    <t>vstup — Kč/měsíc navíc oproti tržnímu průměru</t>
  </si>
  <si>
    <t>Měsíční hrubý nájem (na maximu trhu)</t>
  </si>
  <si>
    <t>Roční čistý nájem (100% obsazenost)</t>
  </si>
  <si>
    <t>Obsazenost = (24 − 2) / 24</t>
  </si>
  <si>
    <t>Roční čistý nájem (reálná obsazenost)</t>
  </si>
  <si>
    <t>Pokles výnosu oproti Situaci 1</t>
  </si>
  <si>
    <t>SROVNÁNÍ ZA 2 ROKY (délka nájemního cyklu Situace 2)</t>
  </si>
  <si>
    <t>Situace 1 — čistý příjem za 2 roky</t>
  </si>
  <si>
    <t>Situace 2 — čistý příjem za 2 roky</t>
  </si>
  <si>
    <t>Rozdíl (Situace 2 − Situace 1)</t>
  </si>
  <si>
    <t>Administrativa při výměně nájemníka (prohlídky, předání bytu, cca 6 h práce)</t>
  </si>
  <si>
    <t>vstup — odhad</t>
  </si>
  <si>
    <t>Celkový rozdíl Situace 2 vs. Situace 1 za 2 roky</t>
  </si>
  <si>
    <t>+ opotřebení bytu při častější rotaci nájemníků (kvalitativní, nevyčísleno)</t>
  </si>
  <si>
    <t>+ vyšší riziko problémového nájemníka při ceně na maximu trhu (kvalitativní, nevyčísleno)</t>
  </si>
  <si>
    <t>ZÁVĚR</t>
  </si>
  <si>
    <t>I po připočtení vyššího nájmu Situace 2 prohrává — kvůli nižší obsazenosti a nákladům spojeným s častější výměnou nájemníka vydělá za 2 roky méně než Situace 1, a to ještě bez opotřebení bytu a rizika problémového nájemníka. Racionální strategií je nájem na tržním průměru se stabilním nájemníkem, ne honba za maximální cenou.</t>
  </si>
  <si>
    <t>Modrá = vstupní parametry (lze upravit)   ·   Ostatní = dopočet</t>
  </si>
</sst>
</file>

<file path=xl/styles.xml><?xml version="1.0" encoding="utf-8"?>
<styleSheet xmlns="http://schemas.openxmlformats.org/spreadsheetml/2006/main">
  <numFmts count="2">
    <numFmt numFmtId="164" formatCode="#,##0&quot; Kč&quot;;\-#,##0&quot; Kč&quot;;&quot;- Kč&quot;"/>
    <numFmt numFmtId="165" formatCode="0.00%;\-0.00%;\-"/>
  </numFmts>
  <fonts count="10">
    <font>
      <sz val="11"/>
      <color theme="1"/>
      <name val="Calibri"/>
      <family val="2"/>
      <charset val="1"/>
    </font>
    <font>
      <b/>
      <sz val="15"/>
      <color rgb="FFFFFFFF"/>
      <name val="Arial"/>
      <charset val="1"/>
    </font>
    <font>
      <i/>
      <sz val="10"/>
      <color rgb="FFD9D9D9"/>
      <name val="Arial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i/>
      <sz val="9"/>
      <color rgb="FF7F7F7F"/>
      <name val="Arial"/>
      <charset val="1"/>
    </font>
    <font>
      <b/>
      <sz val="10"/>
      <color rgb="FF000000"/>
      <name val="Arial"/>
      <charset val="1"/>
    </font>
    <font>
      <i/>
      <sz val="11"/>
      <color rgb="FF1F3864"/>
      <name val="Arial"/>
      <charset val="1"/>
    </font>
    <font>
      <i/>
      <sz val="8"/>
      <color rgb="FF7F7F7F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5395"/>
        <bgColor rgb="FF1F3864"/>
      </patternFill>
    </fill>
    <fill>
      <patternFill patternType="solid">
        <fgColor rgb="FFDCE6F1"/>
        <bgColor rgb="FFE2EFDA"/>
      </patternFill>
    </fill>
    <fill>
      <patternFill patternType="solid">
        <fgColor rgb="FFFFF2CC"/>
        <bgColor rgb="FFFCE4E4"/>
      </patternFill>
    </fill>
    <fill>
      <patternFill patternType="solid">
        <fgColor rgb="FFE2EFDA"/>
        <bgColor rgb="FFDCE6F1"/>
      </patternFill>
    </fill>
    <fill>
      <patternFill patternType="solid">
        <fgColor rgb="FFFCE4E4"/>
        <bgColor rgb="FFF2F2F2"/>
      </patternFill>
    </fill>
    <fill>
      <patternFill patternType="solid">
        <fgColor rgb="FFF2F2F2"/>
        <bgColor rgb="FFE2EFDA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9" fillId="0" borderId="0" xfId="0" applyFont="1" applyBorder="1" applyAlignment="1">
      <alignment horizontal="left"/>
    </xf>
    <xf numFmtId="0" fontId="8" fillId="8" borderId="0" xfId="0" applyFont="1" applyFill="1" applyBorder="1" applyAlignment="1">
      <alignment horizontal="left" vertical="top" wrapText="1"/>
    </xf>
    <xf numFmtId="0" fontId="6" fillId="0" borderId="0" xfId="0" applyFont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165" fontId="7" fillId="0" borderId="1" xfId="0" applyNumberFormat="1" applyFont="1" applyBorder="1" applyAlignment="1">
      <alignment horizontal="right" vertical="center"/>
    </xf>
    <xf numFmtId="165" fontId="7" fillId="5" borderId="1" xfId="0" applyNumberFormat="1" applyFont="1" applyFill="1" applyBorder="1" applyAlignment="1">
      <alignment horizontal="right" vertical="center"/>
    </xf>
    <xf numFmtId="165" fontId="4" fillId="0" borderId="1" xfId="0" applyNumberFormat="1" applyFont="1" applyBorder="1" applyAlignment="1">
      <alignment horizontal="right" vertical="center"/>
    </xf>
    <xf numFmtId="165" fontId="7" fillId="6" borderId="1" xfId="0" applyNumberFormat="1" applyFont="1" applyFill="1" applyBorder="1" applyAlignment="1">
      <alignment horizontal="right" vertical="center"/>
    </xf>
    <xf numFmtId="165" fontId="7" fillId="7" borderId="1" xfId="0" applyNumberFormat="1" applyFont="1" applyFill="1" applyBorder="1" applyAlignment="1">
      <alignment horizontal="right" vertical="center"/>
    </xf>
    <xf numFmtId="164" fontId="7" fillId="5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CE6F1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2E5395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47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K16" sqref="K16"/>
    </sheetView>
  </sheetViews>
  <sheetFormatPr defaultColWidth="8.7109375" defaultRowHeight="15"/>
  <cols>
    <col min="1" max="1" width="2" customWidth="1"/>
    <col min="2" max="2" width="44" customWidth="1"/>
    <col min="3" max="3" width="15" customWidth="1"/>
    <col min="4" max="4" width="30" customWidth="1"/>
    <col min="5" max="5" width="2" customWidth="1"/>
  </cols>
  <sheetData>
    <row r="1" spans="2:4" ht="27.75" customHeight="1">
      <c r="B1" s="6" t="s">
        <v>0</v>
      </c>
      <c r="C1" s="6"/>
      <c r="D1" s="6"/>
    </row>
    <row r="2" spans="2:4" ht="18" customHeight="1">
      <c r="B2" s="5" t="s">
        <v>1</v>
      </c>
      <c r="C2" s="5"/>
      <c r="D2" s="5"/>
    </row>
    <row r="4" spans="2:4" ht="19.5" customHeight="1">
      <c r="B4" s="4" t="s">
        <v>2</v>
      </c>
      <c r="C4" s="4"/>
      <c r="D4" s="4"/>
    </row>
    <row r="5" spans="2:4">
      <c r="B5" s="7" t="s">
        <v>3</v>
      </c>
      <c r="C5" s="8">
        <v>7500000</v>
      </c>
      <c r="D5" s="9" t="s">
        <v>4</v>
      </c>
    </row>
    <row r="6" spans="2:4" ht="24">
      <c r="B6" s="7" t="s">
        <v>5</v>
      </c>
      <c r="C6" s="8">
        <v>19000</v>
      </c>
      <c r="D6" s="9" t="s">
        <v>6</v>
      </c>
    </row>
    <row r="7" spans="2:4">
      <c r="B7" s="7" t="s">
        <v>7</v>
      </c>
      <c r="C7" s="10">
        <f>C6*12</f>
        <v>228000</v>
      </c>
    </row>
    <row r="8" spans="2:4">
      <c r="B8" s="11" t="s">
        <v>8</v>
      </c>
      <c r="C8" s="12">
        <f>C7/C5</f>
        <v>3.04E-2</v>
      </c>
    </row>
    <row r="9" spans="2:4" ht="25.5">
      <c r="B9" s="7" t="s">
        <v>9</v>
      </c>
      <c r="C9" s="8">
        <v>-14500</v>
      </c>
      <c r="D9" s="9" t="s">
        <v>4</v>
      </c>
    </row>
    <row r="10" spans="2:4">
      <c r="B10" s="7" t="s">
        <v>10</v>
      </c>
      <c r="C10" s="10">
        <f>C7+C9</f>
        <v>213500</v>
      </c>
    </row>
    <row r="11" spans="2:4">
      <c r="B11" s="11" t="s">
        <v>11</v>
      </c>
      <c r="C11" s="13">
        <f>C10/C5</f>
        <v>2.8466666666666668E-2</v>
      </c>
    </row>
    <row r="12" spans="2:4">
      <c r="B12" s="7" t="s">
        <v>12</v>
      </c>
      <c r="C12" s="10">
        <f>C10/12</f>
        <v>17791.666666666668</v>
      </c>
    </row>
    <row r="14" spans="2:4" ht="19.5" customHeight="1">
      <c r="B14" s="4" t="s">
        <v>13</v>
      </c>
      <c r="C14" s="4"/>
      <c r="D14" s="4"/>
    </row>
    <row r="15" spans="2:4" ht="15" customHeight="1">
      <c r="B15" s="3" t="s">
        <v>14</v>
      </c>
      <c r="C15" s="3"/>
      <c r="D15" s="3"/>
    </row>
    <row r="16" spans="2:4">
      <c r="B16" s="7" t="s">
        <v>15</v>
      </c>
      <c r="C16" s="14">
        <f>(60-1)/60</f>
        <v>0.98333333333333328</v>
      </c>
    </row>
    <row r="17" spans="2:4">
      <c r="B17" s="7" t="s">
        <v>10</v>
      </c>
      <c r="C17" s="10">
        <f>C16*C10</f>
        <v>209941.66666666666</v>
      </c>
    </row>
    <row r="18" spans="2:4">
      <c r="B18" s="7" t="s">
        <v>16</v>
      </c>
      <c r="C18" s="10">
        <f>C17-C10</f>
        <v>-3558.333333333343</v>
      </c>
    </row>
    <row r="19" spans="2:4">
      <c r="B19" s="11" t="s">
        <v>17</v>
      </c>
      <c r="C19" s="15">
        <f>C17/C5</f>
        <v>2.799222222222222E-2</v>
      </c>
    </row>
    <row r="20" spans="2:4">
      <c r="B20" s="7" t="s">
        <v>18</v>
      </c>
      <c r="C20" s="14">
        <f>-(C11-C19)/C11</f>
        <v>-1.6666666666666774E-2</v>
      </c>
    </row>
    <row r="22" spans="2:4" ht="19.5" customHeight="1">
      <c r="B22" s="4" t="s">
        <v>19</v>
      </c>
      <c r="C22" s="4"/>
      <c r="D22" s="4"/>
    </row>
    <row r="23" spans="2:4" ht="15" customHeight="1">
      <c r="B23" s="3" t="s">
        <v>20</v>
      </c>
      <c r="C23" s="3"/>
      <c r="D23" s="3"/>
    </row>
    <row r="24" spans="2:4" ht="24">
      <c r="B24" s="7" t="s">
        <v>21</v>
      </c>
      <c r="C24" s="8">
        <v>1000</v>
      </c>
      <c r="D24" s="9" t="s">
        <v>22</v>
      </c>
    </row>
    <row r="25" spans="2:4">
      <c r="B25" s="7" t="s">
        <v>23</v>
      </c>
      <c r="C25" s="10">
        <f>C6+C24</f>
        <v>20000</v>
      </c>
    </row>
    <row r="26" spans="2:4">
      <c r="B26" s="7" t="s">
        <v>24</v>
      </c>
      <c r="C26" s="10">
        <f>C25*12+C9</f>
        <v>225500</v>
      </c>
    </row>
    <row r="27" spans="2:4">
      <c r="B27" s="7" t="s">
        <v>25</v>
      </c>
      <c r="C27" s="14">
        <f>(24-2)/24</f>
        <v>0.91666666666666663</v>
      </c>
    </row>
    <row r="28" spans="2:4">
      <c r="B28" s="7" t="s">
        <v>26</v>
      </c>
      <c r="C28" s="10">
        <f>C27*C26</f>
        <v>206708.33333333331</v>
      </c>
    </row>
    <row r="29" spans="2:4">
      <c r="B29" s="11" t="s">
        <v>17</v>
      </c>
      <c r="C29" s="16">
        <f>C28/C5</f>
        <v>2.7561111111111109E-2</v>
      </c>
    </row>
    <row r="30" spans="2:4">
      <c r="B30" s="7" t="s">
        <v>27</v>
      </c>
      <c r="C30" s="14">
        <f>-(C19-C29)/C19</f>
        <v>-1.5401103481125717E-2</v>
      </c>
    </row>
    <row r="32" spans="2:4" ht="19.5" customHeight="1">
      <c r="B32" s="4" t="s">
        <v>28</v>
      </c>
      <c r="C32" s="4"/>
      <c r="D32" s="4"/>
    </row>
    <row r="33" spans="2:4">
      <c r="B33" s="7" t="s">
        <v>29</v>
      </c>
      <c r="C33" s="10">
        <f>C17*2</f>
        <v>419883.33333333331</v>
      </c>
    </row>
    <row r="34" spans="2:4">
      <c r="B34" s="7" t="s">
        <v>30</v>
      </c>
      <c r="C34" s="10">
        <f>C28*2</f>
        <v>413416.66666666663</v>
      </c>
    </row>
    <row r="35" spans="2:4">
      <c r="B35" s="7" t="s">
        <v>31</v>
      </c>
      <c r="C35" s="10">
        <f>C34-C33</f>
        <v>-6466.6666666666861</v>
      </c>
    </row>
    <row r="36" spans="2:4" ht="25.5">
      <c r="B36" s="7" t="s">
        <v>32</v>
      </c>
      <c r="C36" s="8">
        <v>-8000</v>
      </c>
      <c r="D36" s="9" t="s">
        <v>33</v>
      </c>
    </row>
    <row r="37" spans="2:4" ht="25.5">
      <c r="B37" s="11" t="s">
        <v>34</v>
      </c>
      <c r="C37" s="17">
        <f>C35+C36</f>
        <v>-14466.666666666686</v>
      </c>
    </row>
    <row r="38" spans="2:4" ht="15" customHeight="1">
      <c r="B38" s="3" t="s">
        <v>35</v>
      </c>
      <c r="C38" s="3"/>
      <c r="D38" s="3"/>
    </row>
    <row r="39" spans="2:4" ht="15" customHeight="1">
      <c r="B39" s="3" t="s">
        <v>36</v>
      </c>
      <c r="C39" s="3"/>
      <c r="D39" s="3"/>
    </row>
    <row r="41" spans="2:4" ht="19.5" customHeight="1">
      <c r="B41" s="4" t="s">
        <v>37</v>
      </c>
      <c r="C41" s="4"/>
      <c r="D41" s="4"/>
    </row>
    <row r="42" spans="2:4" ht="18" customHeight="1">
      <c r="B42" s="2" t="s">
        <v>38</v>
      </c>
      <c r="C42" s="2"/>
      <c r="D42" s="2"/>
    </row>
    <row r="43" spans="2:4" ht="18" customHeight="1">
      <c r="B43" s="2"/>
      <c r="C43" s="2"/>
      <c r="D43" s="2"/>
    </row>
    <row r="44" spans="2:4" ht="18" customHeight="1">
      <c r="B44" s="2"/>
      <c r="C44" s="2"/>
      <c r="D44" s="2"/>
    </row>
    <row r="45" spans="2:4" ht="18" customHeight="1">
      <c r="B45" s="2"/>
      <c r="C45" s="2"/>
      <c r="D45" s="2"/>
    </row>
    <row r="47" spans="2:4">
      <c r="B47" s="1" t="s">
        <v>39</v>
      </c>
      <c r="C47" s="1"/>
      <c r="D47" s="1"/>
    </row>
  </sheetData>
  <mergeCells count="13">
    <mergeCell ref="B41:D41"/>
    <mergeCell ref="B42:D45"/>
    <mergeCell ref="B47:D47"/>
    <mergeCell ref="B22:D22"/>
    <mergeCell ref="B23:D23"/>
    <mergeCell ref="B32:D32"/>
    <mergeCell ref="B38:D38"/>
    <mergeCell ref="B39:D39"/>
    <mergeCell ref="B1:D1"/>
    <mergeCell ref="B2:D2"/>
    <mergeCell ref="B4:D4"/>
    <mergeCell ref="B14:D14"/>
    <mergeCell ref="B15:D15"/>
  </mergeCells>
  <pageMargins left="0.2" right="0.2" top="0.2" bottom="0.2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Obsazenost a výnos</vt:lpstr>
      <vt:lpstr>'Obsazenost a výnos'!Print_Area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Pavel Fohler</cp:lastModifiedBy>
  <cp:revision>0</cp:revision>
  <dcterms:created xsi:type="dcterms:W3CDTF">2026-08-30T14:14:48Z</dcterms:created>
  <dcterms:modified xsi:type="dcterms:W3CDTF">2026-08-30T14:20:39Z</dcterms:modified>
  <dc:language>en-US</dc:language>
</cp:coreProperties>
</file>