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Vstupy" sheetId="1" r:id="rId1"/>
    <sheet name="Vypocet mesicne" sheetId="2" r:id="rId2"/>
    <sheet name="Rocni prehled" sheetId="3" r:id="rId3"/>
    <sheet name="Vysvetleni" sheetId="4" r:id="rId4"/>
  </sheets>
  <definedNames>
    <definedName name="_xlnm._FilterDatabase" localSheetId="1" hidden="1">'Vypocet mesicne'!$A$1:$I$722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4" i="2"/>
  <c r="H4" s="1"/>
  <c r="A4"/>
  <c r="A5" s="1"/>
  <c r="G3"/>
  <c r="C3"/>
  <c r="B3"/>
  <c r="H3" s="1"/>
  <c r="A3"/>
  <c r="I2"/>
  <c r="C4" i="3" s="1"/>
  <c r="B2" i="2"/>
  <c r="A4" i="3" s="1"/>
  <c r="B23" i="1"/>
  <c r="B21"/>
  <c r="B19"/>
  <c r="B20" s="1"/>
  <c r="B22" s="1"/>
  <c r="B16"/>
  <c r="B15"/>
  <c r="D3" i="2" l="1"/>
  <c r="E3" s="1"/>
  <c r="G5"/>
  <c r="A6"/>
  <c r="B5"/>
  <c r="H5" s="1"/>
  <c r="B24" i="1"/>
  <c r="G4" i="2"/>
  <c r="F3" l="1"/>
  <c r="I3" s="1"/>
  <c r="C4" s="1"/>
  <c r="D4" s="1"/>
  <c r="B6"/>
  <c r="H6" s="1"/>
  <c r="G6"/>
  <c r="A7"/>
  <c r="A8" l="1"/>
  <c r="B7"/>
  <c r="H7" s="1"/>
  <c r="G7"/>
  <c r="E4"/>
  <c r="F4" s="1"/>
  <c r="I4" s="1"/>
  <c r="C5" s="1"/>
  <c r="D5" l="1"/>
  <c r="B8"/>
  <c r="H8" s="1"/>
  <c r="A9"/>
  <c r="G8"/>
  <c r="A10" l="1"/>
  <c r="B9"/>
  <c r="H9" s="1"/>
  <c r="G9"/>
  <c r="F5"/>
  <c r="I5" s="1"/>
  <c r="C6" s="1"/>
  <c r="E5"/>
  <c r="A11" l="1"/>
  <c r="B10"/>
  <c r="H10" s="1"/>
  <c r="G10"/>
  <c r="D6"/>
  <c r="E6" l="1"/>
  <c r="F6" s="1"/>
  <c r="I6" s="1"/>
  <c r="C7" s="1"/>
  <c r="G11"/>
  <c r="A12"/>
  <c r="B11"/>
  <c r="H11" s="1"/>
  <c r="D7" l="1"/>
  <c r="A13"/>
  <c r="B12"/>
  <c r="H12" s="1"/>
  <c r="G12"/>
  <c r="E7" l="1"/>
  <c r="F7" s="1"/>
  <c r="I7" s="1"/>
  <c r="C8" s="1"/>
  <c r="A14"/>
  <c r="B13"/>
  <c r="H13" s="1"/>
  <c r="G13"/>
  <c r="D8" l="1"/>
  <c r="A15"/>
  <c r="B14"/>
  <c r="G14"/>
  <c r="E8" l="1"/>
  <c r="F8" s="1"/>
  <c r="I8" s="1"/>
  <c r="C9" s="1"/>
  <c r="A16"/>
  <c r="B15"/>
  <c r="H15" s="1"/>
  <c r="G15"/>
  <c r="A5" i="3"/>
  <c r="H14" i="2"/>
  <c r="D9" l="1"/>
  <c r="A17"/>
  <c r="B16"/>
  <c r="H16" s="1"/>
  <c r="G16"/>
  <c r="E9" l="1"/>
  <c r="F9" s="1"/>
  <c r="I9" s="1"/>
  <c r="C10" s="1"/>
  <c r="A18"/>
  <c r="B17"/>
  <c r="H17" s="1"/>
  <c r="G17"/>
  <c r="D10" l="1"/>
  <c r="A19"/>
  <c r="B18"/>
  <c r="H18" s="1"/>
  <c r="G18"/>
  <c r="E10" l="1"/>
  <c r="F10" s="1"/>
  <c r="I10" s="1"/>
  <c r="C11" s="1"/>
  <c r="A20"/>
  <c r="B19"/>
  <c r="H19" s="1"/>
  <c r="G19"/>
  <c r="D11" l="1"/>
  <c r="A21"/>
  <c r="B20"/>
  <c r="H20" s="1"/>
  <c r="G20"/>
  <c r="E11" l="1"/>
  <c r="F11" s="1"/>
  <c r="I11" s="1"/>
  <c r="C12" s="1"/>
  <c r="B21"/>
  <c r="H21" s="1"/>
  <c r="G21"/>
  <c r="A22"/>
  <c r="D12" l="1"/>
  <c r="B22"/>
  <c r="H22" s="1"/>
  <c r="G22"/>
  <c r="A23"/>
  <c r="E12" l="1"/>
  <c r="F12" s="1"/>
  <c r="I12" s="1"/>
  <c r="C13" s="1"/>
  <c r="A24"/>
  <c r="B23"/>
  <c r="H23" s="1"/>
  <c r="G23"/>
  <c r="D13" l="1"/>
  <c r="G24"/>
  <c r="A25"/>
  <c r="B24"/>
  <c r="H24" s="1"/>
  <c r="F13" l="1"/>
  <c r="I13" s="1"/>
  <c r="C14" s="1"/>
  <c r="E13"/>
  <c r="A26"/>
  <c r="B25"/>
  <c r="H25" s="1"/>
  <c r="G25"/>
  <c r="D14" l="1"/>
  <c r="A27"/>
  <c r="B26"/>
  <c r="G26"/>
  <c r="E14" l="1"/>
  <c r="F14" s="1"/>
  <c r="I14" s="1"/>
  <c r="A6" i="3"/>
  <c r="H26" i="2"/>
  <c r="B27"/>
  <c r="H27" s="1"/>
  <c r="A28"/>
  <c r="G27"/>
  <c r="C5" i="3" l="1"/>
  <c r="C15" i="2"/>
  <c r="B28"/>
  <c r="H28" s="1"/>
  <c r="A29"/>
  <c r="G28"/>
  <c r="D15" l="1"/>
  <c r="G29"/>
  <c r="A30"/>
  <c r="B29"/>
  <c r="H29" s="1"/>
  <c r="F15" l="1"/>
  <c r="I15" s="1"/>
  <c r="C16" s="1"/>
  <c r="E15"/>
  <c r="G30"/>
  <c r="B30"/>
  <c r="H30" s="1"/>
  <c r="A31"/>
  <c r="D16" l="1"/>
  <c r="A32"/>
  <c r="B31"/>
  <c r="H31" s="1"/>
  <c r="G31"/>
  <c r="A33" l="1"/>
  <c r="B32"/>
  <c r="H32" s="1"/>
  <c r="G32"/>
  <c r="E16"/>
  <c r="F16" s="1"/>
  <c r="I16" s="1"/>
  <c r="C17" s="1"/>
  <c r="D17" l="1"/>
  <c r="A34"/>
  <c r="B33"/>
  <c r="H33" s="1"/>
  <c r="G33"/>
  <c r="E17" l="1"/>
  <c r="F17" s="1"/>
  <c r="I17" s="1"/>
  <c r="C18" s="1"/>
  <c r="B34"/>
  <c r="H34" s="1"/>
  <c r="A35"/>
  <c r="G34"/>
  <c r="D18" l="1"/>
  <c r="A36"/>
  <c r="G35"/>
  <c r="B35"/>
  <c r="H35" s="1"/>
  <c r="F18" l="1"/>
  <c r="I18" s="1"/>
  <c r="C19" s="1"/>
  <c r="E18"/>
  <c r="B36"/>
  <c r="H36" s="1"/>
  <c r="A37"/>
  <c r="G36"/>
  <c r="D19" l="1"/>
  <c r="G37"/>
  <c r="A38"/>
  <c r="B37"/>
  <c r="H37" s="1"/>
  <c r="F19" l="1"/>
  <c r="I19" s="1"/>
  <c r="C20" s="1"/>
  <c r="E19"/>
  <c r="G38"/>
  <c r="A39"/>
  <c r="B38"/>
  <c r="D20" l="1"/>
  <c r="A40"/>
  <c r="B39"/>
  <c r="H39" s="1"/>
  <c r="G39"/>
  <c r="A7" i="3"/>
  <c r="H38" i="2"/>
  <c r="E20" l="1"/>
  <c r="F20" s="1"/>
  <c r="I20" s="1"/>
  <c r="C21" s="1"/>
  <c r="A41"/>
  <c r="B40"/>
  <c r="H40" s="1"/>
  <c r="G40"/>
  <c r="D21" l="1"/>
  <c r="A42"/>
  <c r="B41"/>
  <c r="H41" s="1"/>
  <c r="G41"/>
  <c r="F21" l="1"/>
  <c r="I21" s="1"/>
  <c r="C22" s="1"/>
  <c r="E21"/>
  <c r="A43"/>
  <c r="B42"/>
  <c r="H42" s="1"/>
  <c r="G42"/>
  <c r="D22" l="1"/>
  <c r="G43"/>
  <c r="B43"/>
  <c r="H43" s="1"/>
  <c r="A44"/>
  <c r="E22" l="1"/>
  <c r="F22" s="1"/>
  <c r="I22" s="1"/>
  <c r="C23" s="1"/>
  <c r="A45"/>
  <c r="B44"/>
  <c r="H44" s="1"/>
  <c r="G44"/>
  <c r="D23" l="1"/>
  <c r="A46"/>
  <c r="B45"/>
  <c r="H45" s="1"/>
  <c r="G45"/>
  <c r="E23" l="1"/>
  <c r="F23" s="1"/>
  <c r="I23" s="1"/>
  <c r="C24" s="1"/>
  <c r="A47"/>
  <c r="B46"/>
  <c r="H46" s="1"/>
  <c r="G46"/>
  <c r="D24" l="1"/>
  <c r="A48"/>
  <c r="B47"/>
  <c r="H47" s="1"/>
  <c r="G47"/>
  <c r="F24" l="1"/>
  <c r="I24" s="1"/>
  <c r="C25" s="1"/>
  <c r="E24"/>
  <c r="B48"/>
  <c r="H48" s="1"/>
  <c r="G48"/>
  <c r="A49"/>
  <c r="D25" l="1"/>
  <c r="A50"/>
  <c r="B49"/>
  <c r="H49" s="1"/>
  <c r="G49"/>
  <c r="E25" l="1"/>
  <c r="F25" s="1"/>
  <c r="I25" s="1"/>
  <c r="C26" s="1"/>
  <c r="A51"/>
  <c r="B50"/>
  <c r="G50"/>
  <c r="D26" l="1"/>
  <c r="G51"/>
  <c r="A52"/>
  <c r="B51"/>
  <c r="H51" s="1"/>
  <c r="A8" i="3"/>
  <c r="H50" i="2"/>
  <c r="E26" l="1"/>
  <c r="F26" s="1"/>
  <c r="I26" s="1"/>
  <c r="A53"/>
  <c r="B52"/>
  <c r="H52" s="1"/>
  <c r="G52"/>
  <c r="C6" i="3" l="1"/>
  <c r="C27" i="2"/>
  <c r="A54"/>
  <c r="B53"/>
  <c r="H53" s="1"/>
  <c r="G53"/>
  <c r="D27" l="1"/>
  <c r="B54"/>
  <c r="H54" s="1"/>
  <c r="G54"/>
  <c r="A55"/>
  <c r="F27" l="1"/>
  <c r="I27" s="1"/>
  <c r="C28" s="1"/>
  <c r="E27"/>
  <c r="A56"/>
  <c r="B55"/>
  <c r="H55" s="1"/>
  <c r="G55"/>
  <c r="D28" l="1"/>
  <c r="G56"/>
  <c r="A57"/>
  <c r="B56"/>
  <c r="H56" s="1"/>
  <c r="E28" l="1"/>
  <c r="F28" s="1"/>
  <c r="I28" s="1"/>
  <c r="C29" s="1"/>
  <c r="A58"/>
  <c r="B57"/>
  <c r="H57" s="1"/>
  <c r="G57"/>
  <c r="D29" l="1"/>
  <c r="A59"/>
  <c r="B58"/>
  <c r="H58" s="1"/>
  <c r="G58"/>
  <c r="F29" l="1"/>
  <c r="I29" s="1"/>
  <c r="C30" s="1"/>
  <c r="E29"/>
  <c r="A60"/>
  <c r="B59"/>
  <c r="H59" s="1"/>
  <c r="G59"/>
  <c r="D30" l="1"/>
  <c r="B60"/>
  <c r="H60" s="1"/>
  <c r="A61"/>
  <c r="G60"/>
  <c r="E30" l="1"/>
  <c r="F30" s="1"/>
  <c r="I30" s="1"/>
  <c r="C31" s="1"/>
  <c r="B61"/>
  <c r="H61" s="1"/>
  <c r="G61"/>
  <c r="A62"/>
  <c r="D31" l="1"/>
  <c r="G62"/>
  <c r="B62"/>
  <c r="A63"/>
  <c r="E31" l="1"/>
  <c r="F31" s="1"/>
  <c r="I31" s="1"/>
  <c r="C32" s="1"/>
  <c r="A9" i="3"/>
  <c r="H62" i="2"/>
  <c r="A64"/>
  <c r="B63"/>
  <c r="H63" s="1"/>
  <c r="G63"/>
  <c r="D32" l="1"/>
  <c r="G64"/>
  <c r="A65"/>
  <c r="B64"/>
  <c r="H64" s="1"/>
  <c r="E32" l="1"/>
  <c r="F32" s="1"/>
  <c r="I32" s="1"/>
  <c r="C33" s="1"/>
  <c r="A66"/>
  <c r="B65"/>
  <c r="H65" s="1"/>
  <c r="G65"/>
  <c r="D33" l="1"/>
  <c r="B66"/>
  <c r="H66" s="1"/>
  <c r="A67"/>
  <c r="G66"/>
  <c r="E33" l="1"/>
  <c r="F33" s="1"/>
  <c r="I33" s="1"/>
  <c r="C34" s="1"/>
  <c r="B67"/>
  <c r="H67" s="1"/>
  <c r="G67"/>
  <c r="A68"/>
  <c r="D34" l="1"/>
  <c r="B68"/>
  <c r="H68" s="1"/>
  <c r="A69"/>
  <c r="G68"/>
  <c r="E34" l="1"/>
  <c r="F34" s="1"/>
  <c r="I34" s="1"/>
  <c r="C35" s="1"/>
  <c r="G69"/>
  <c r="B69"/>
  <c r="H69" s="1"/>
  <c r="A70"/>
  <c r="D35" l="1"/>
  <c r="G70"/>
  <c r="A71"/>
  <c r="B70"/>
  <c r="H70" s="1"/>
  <c r="E35" l="1"/>
  <c r="F35" s="1"/>
  <c r="I35" s="1"/>
  <c r="C36" s="1"/>
  <c r="A72"/>
  <c r="B71"/>
  <c r="H71" s="1"/>
  <c r="G71"/>
  <c r="D36" l="1"/>
  <c r="A73"/>
  <c r="B72"/>
  <c r="H72" s="1"/>
  <c r="G72"/>
  <c r="A74" l="1"/>
  <c r="B73"/>
  <c r="H73" s="1"/>
  <c r="G73"/>
  <c r="E36"/>
  <c r="F36" s="1"/>
  <c r="I36" s="1"/>
  <c r="C37" s="1"/>
  <c r="D37" l="1"/>
  <c r="B74"/>
  <c r="A75"/>
  <c r="G74"/>
  <c r="E37" l="1"/>
  <c r="F37" s="1"/>
  <c r="I37" s="1"/>
  <c r="C38" s="1"/>
  <c r="A10" i="3"/>
  <c r="H74" i="2"/>
  <c r="G75"/>
  <c r="A76"/>
  <c r="B75"/>
  <c r="H75" s="1"/>
  <c r="D38" l="1"/>
  <c r="A77"/>
  <c r="B76"/>
  <c r="H76" s="1"/>
  <c r="G76"/>
  <c r="A78" l="1"/>
  <c r="G77"/>
  <c r="B77"/>
  <c r="H77" s="1"/>
  <c r="E38"/>
  <c r="F38" s="1"/>
  <c r="I38" s="1"/>
  <c r="C7" i="3" l="1"/>
  <c r="C39" i="2"/>
  <c r="A79"/>
  <c r="B78"/>
  <c r="H78" s="1"/>
  <c r="G78"/>
  <c r="D39" l="1"/>
  <c r="A80"/>
  <c r="B79"/>
  <c r="H79" s="1"/>
  <c r="G79"/>
  <c r="F39" l="1"/>
  <c r="I39" s="1"/>
  <c r="C40" s="1"/>
  <c r="E39"/>
  <c r="B80"/>
  <c r="H80" s="1"/>
  <c r="G80"/>
  <c r="A81"/>
  <c r="D40" l="1"/>
  <c r="A82"/>
  <c r="B81"/>
  <c r="H81" s="1"/>
  <c r="G81"/>
  <c r="E40" l="1"/>
  <c r="F40" s="1"/>
  <c r="I40" s="1"/>
  <c r="C41" s="1"/>
  <c r="A83"/>
  <c r="B82"/>
  <c r="H82" s="1"/>
  <c r="G82"/>
  <c r="D41" l="1"/>
  <c r="G83"/>
  <c r="A84"/>
  <c r="B83"/>
  <c r="H83" s="1"/>
  <c r="E41" l="1"/>
  <c r="F41" s="1"/>
  <c r="I41" s="1"/>
  <c r="C42" s="1"/>
  <c r="A85"/>
  <c r="B84"/>
  <c r="H84" s="1"/>
  <c r="G84"/>
  <c r="D42" l="1"/>
  <c r="A86"/>
  <c r="B85"/>
  <c r="H85" s="1"/>
  <c r="G85"/>
  <c r="E42" l="1"/>
  <c r="F42" s="1"/>
  <c r="I42" s="1"/>
  <c r="C43" s="1"/>
  <c r="B86"/>
  <c r="G86"/>
  <c r="A87"/>
  <c r="D43" l="1"/>
  <c r="A11" i="3"/>
  <c r="H86" i="2"/>
  <c r="A88"/>
  <c r="B87"/>
  <c r="H87" s="1"/>
  <c r="G87"/>
  <c r="E43" l="1"/>
  <c r="F43" s="1"/>
  <c r="I43" s="1"/>
  <c r="C44" s="1"/>
  <c r="G88"/>
  <c r="B88"/>
  <c r="H88" s="1"/>
  <c r="A89"/>
  <c r="D44" l="1"/>
  <c r="A90"/>
  <c r="B89"/>
  <c r="H89" s="1"/>
  <c r="G89"/>
  <c r="E44" l="1"/>
  <c r="F44" s="1"/>
  <c r="I44" s="1"/>
  <c r="C45" s="1"/>
  <c r="A91"/>
  <c r="B90"/>
  <c r="H90" s="1"/>
  <c r="G90"/>
  <c r="D45" l="1"/>
  <c r="A92"/>
  <c r="B91"/>
  <c r="H91" s="1"/>
  <c r="G91"/>
  <c r="F45" l="1"/>
  <c r="I45" s="1"/>
  <c r="C46" s="1"/>
  <c r="E45"/>
  <c r="B92"/>
  <c r="H92" s="1"/>
  <c r="A93"/>
  <c r="G92"/>
  <c r="D46" l="1"/>
  <c r="B93"/>
  <c r="H93" s="1"/>
  <c r="G93"/>
  <c r="A94"/>
  <c r="E46" l="1"/>
  <c r="F46" s="1"/>
  <c r="I46" s="1"/>
  <c r="C47" s="1"/>
  <c r="G94"/>
  <c r="A95"/>
  <c r="B94"/>
  <c r="H94" s="1"/>
  <c r="D47" l="1"/>
  <c r="A96"/>
  <c r="B95"/>
  <c r="H95" s="1"/>
  <c r="G95"/>
  <c r="G96" l="1"/>
  <c r="A97"/>
  <c r="B96"/>
  <c r="H96" s="1"/>
  <c r="E47"/>
  <c r="F47" s="1"/>
  <c r="I47" s="1"/>
  <c r="C48" s="1"/>
  <c r="D48" l="1"/>
  <c r="A98"/>
  <c r="B97"/>
  <c r="H97" s="1"/>
  <c r="G97"/>
  <c r="E48" l="1"/>
  <c r="F48" s="1"/>
  <c r="I48" s="1"/>
  <c r="C49" s="1"/>
  <c r="B98"/>
  <c r="A99"/>
  <c r="G98"/>
  <c r="D49" l="1"/>
  <c r="A12" i="3"/>
  <c r="H98" i="2"/>
  <c r="B99"/>
  <c r="H99" s="1"/>
  <c r="G99"/>
  <c r="A100"/>
  <c r="E49" l="1"/>
  <c r="F49" s="1"/>
  <c r="I49" s="1"/>
  <c r="C50" s="1"/>
  <c r="A101"/>
  <c r="B100"/>
  <c r="H100" s="1"/>
  <c r="G100"/>
  <c r="D50" l="1"/>
  <c r="G101"/>
  <c r="B101"/>
  <c r="H101" s="1"/>
  <c r="A102"/>
  <c r="E50" l="1"/>
  <c r="F50" s="1"/>
  <c r="I50" s="1"/>
  <c r="G102"/>
  <c r="A103"/>
  <c r="B102"/>
  <c r="H102" s="1"/>
  <c r="C8" i="3" l="1"/>
  <c r="C51" i="2"/>
  <c r="A104"/>
  <c r="B103"/>
  <c r="H103" s="1"/>
  <c r="G103"/>
  <c r="D51" l="1"/>
  <c r="A105"/>
  <c r="B104"/>
  <c r="H104" s="1"/>
  <c r="G104"/>
  <c r="E51" l="1"/>
  <c r="F51" s="1"/>
  <c r="I51" s="1"/>
  <c r="C52" s="1"/>
  <c r="A106"/>
  <c r="B105"/>
  <c r="H105" s="1"/>
  <c r="G105"/>
  <c r="D52" l="1"/>
  <c r="A107"/>
  <c r="B106"/>
  <c r="H106" s="1"/>
  <c r="G106"/>
  <c r="G107" l="1"/>
  <c r="B107"/>
  <c r="H107" s="1"/>
  <c r="A108"/>
  <c r="E52"/>
  <c r="F52" s="1"/>
  <c r="I52" s="1"/>
  <c r="C53" s="1"/>
  <c r="D53" l="1"/>
  <c r="A109"/>
  <c r="B108"/>
  <c r="H108" s="1"/>
  <c r="G108"/>
  <c r="F53" l="1"/>
  <c r="I53" s="1"/>
  <c r="C54" s="1"/>
  <c r="E53"/>
  <c r="A110"/>
  <c r="B109"/>
  <c r="H109" s="1"/>
  <c r="G109"/>
  <c r="D54" l="1"/>
  <c r="A111"/>
  <c r="B110"/>
  <c r="G110"/>
  <c r="A112" l="1"/>
  <c r="B111"/>
  <c r="H111" s="1"/>
  <c r="G111"/>
  <c r="A13" i="3"/>
  <c r="H110" i="2"/>
  <c r="E54"/>
  <c r="F54" s="1"/>
  <c r="I54" s="1"/>
  <c r="C55" s="1"/>
  <c r="D55" l="1"/>
  <c r="B112"/>
  <c r="H112" s="1"/>
  <c r="G112"/>
  <c r="A113"/>
  <c r="E55" l="1"/>
  <c r="F55" s="1"/>
  <c r="I55" s="1"/>
  <c r="C56" s="1"/>
  <c r="A114"/>
  <c r="B113"/>
  <c r="H113" s="1"/>
  <c r="G113"/>
  <c r="D56" l="1"/>
  <c r="A115"/>
  <c r="B114"/>
  <c r="H114" s="1"/>
  <c r="G114"/>
  <c r="E56" l="1"/>
  <c r="F56" s="1"/>
  <c r="I56" s="1"/>
  <c r="C57" s="1"/>
  <c r="G115"/>
  <c r="A116"/>
  <c r="B115"/>
  <c r="H115" s="1"/>
  <c r="D57" l="1"/>
  <c r="A117"/>
  <c r="B116"/>
  <c r="H116" s="1"/>
  <c r="G116"/>
  <c r="F57" l="1"/>
  <c r="I57" s="1"/>
  <c r="C58" s="1"/>
  <c r="E57"/>
  <c r="A118"/>
  <c r="B117"/>
  <c r="H117" s="1"/>
  <c r="G117"/>
  <c r="D58" l="1"/>
  <c r="B118"/>
  <c r="H118" s="1"/>
  <c r="G118"/>
  <c r="A119"/>
  <c r="A120" l="1"/>
  <c r="B119"/>
  <c r="H119" s="1"/>
  <c r="G119"/>
  <c r="E58"/>
  <c r="F58" s="1"/>
  <c r="I58" s="1"/>
  <c r="C59" s="1"/>
  <c r="D59" l="1"/>
  <c r="G120"/>
  <c r="B120"/>
  <c r="H120" s="1"/>
  <c r="A121"/>
  <c r="F59" l="1"/>
  <c r="I59" s="1"/>
  <c r="C60" s="1"/>
  <c r="E59"/>
  <c r="A122"/>
  <c r="B121"/>
  <c r="H121" s="1"/>
  <c r="G121"/>
  <c r="A123" l="1"/>
  <c r="B122"/>
  <c r="G122"/>
  <c r="D60"/>
  <c r="A14" i="3" l="1"/>
  <c r="H122" i="2"/>
  <c r="A124"/>
  <c r="B123"/>
  <c r="H123" s="1"/>
  <c r="G123"/>
  <c r="E60"/>
  <c r="F60" s="1"/>
  <c r="I60" s="1"/>
  <c r="C61" s="1"/>
  <c r="D61" l="1"/>
  <c r="B124"/>
  <c r="H124" s="1"/>
  <c r="A125"/>
  <c r="G124"/>
  <c r="F61" l="1"/>
  <c r="I61" s="1"/>
  <c r="C62" s="1"/>
  <c r="E61"/>
  <c r="B125"/>
  <c r="H125" s="1"/>
  <c r="G125"/>
  <c r="A126"/>
  <c r="D62" l="1"/>
  <c r="G126"/>
  <c r="A127"/>
  <c r="B126"/>
  <c r="H126" s="1"/>
  <c r="E62" l="1"/>
  <c r="F62" s="1"/>
  <c r="I62" s="1"/>
  <c r="A128"/>
  <c r="B127"/>
  <c r="H127" s="1"/>
  <c r="G127"/>
  <c r="C9" i="3" l="1"/>
  <c r="C63" i="2"/>
  <c r="G128"/>
  <c r="A129"/>
  <c r="B128"/>
  <c r="H128" s="1"/>
  <c r="D63" l="1"/>
  <c r="A130"/>
  <c r="B129"/>
  <c r="H129" s="1"/>
  <c r="G129"/>
  <c r="F63" l="1"/>
  <c r="I63" s="1"/>
  <c r="C64" s="1"/>
  <c r="E63"/>
  <c r="B130"/>
  <c r="H130" s="1"/>
  <c r="A131"/>
  <c r="G130"/>
  <c r="B131" l="1"/>
  <c r="H131" s="1"/>
  <c r="G131"/>
  <c r="A132"/>
  <c r="D64"/>
  <c r="A133" l="1"/>
  <c r="B132"/>
  <c r="H132" s="1"/>
  <c r="G132"/>
  <c r="E64"/>
  <c r="F64" s="1"/>
  <c r="I64" s="1"/>
  <c r="C65" s="1"/>
  <c r="D65" l="1"/>
  <c r="G133"/>
  <c r="A134"/>
  <c r="B133"/>
  <c r="H133" s="1"/>
  <c r="E65" l="1"/>
  <c r="F65" s="1"/>
  <c r="I65" s="1"/>
  <c r="C66" s="1"/>
  <c r="G134"/>
  <c r="A135"/>
  <c r="B134"/>
  <c r="D66" l="1"/>
  <c r="A136"/>
  <c r="B135"/>
  <c r="H135" s="1"/>
  <c r="G135"/>
  <c r="A15" i="3"/>
  <c r="H134" i="2"/>
  <c r="E66" l="1"/>
  <c r="F66" s="1"/>
  <c r="I66" s="1"/>
  <c r="C67" s="1"/>
  <c r="A137"/>
  <c r="B136"/>
  <c r="H136" s="1"/>
  <c r="G136"/>
  <c r="D67" l="1"/>
  <c r="A138"/>
  <c r="B137"/>
  <c r="H137" s="1"/>
  <c r="G137"/>
  <c r="F67" l="1"/>
  <c r="I67" s="1"/>
  <c r="C68" s="1"/>
  <c r="E67"/>
  <c r="A139"/>
  <c r="B138"/>
  <c r="H138" s="1"/>
  <c r="G138"/>
  <c r="D68" l="1"/>
  <c r="G139"/>
  <c r="A140"/>
  <c r="B139"/>
  <c r="H139" s="1"/>
  <c r="E68" l="1"/>
  <c r="F68" s="1"/>
  <c r="I68" s="1"/>
  <c r="C69" s="1"/>
  <c r="A141"/>
  <c r="B140"/>
  <c r="H140" s="1"/>
  <c r="G140"/>
  <c r="D69" l="1"/>
  <c r="A142"/>
  <c r="B141"/>
  <c r="H141" s="1"/>
  <c r="G141"/>
  <c r="E69" l="1"/>
  <c r="F69" s="1"/>
  <c r="I69" s="1"/>
  <c r="C70" s="1"/>
  <c r="A143"/>
  <c r="B142"/>
  <c r="H142" s="1"/>
  <c r="G142"/>
  <c r="D70" l="1"/>
  <c r="A144"/>
  <c r="B143"/>
  <c r="H143" s="1"/>
  <c r="G143"/>
  <c r="E70" l="1"/>
  <c r="F70" s="1"/>
  <c r="I70" s="1"/>
  <c r="C71" s="1"/>
  <c r="B144"/>
  <c r="H144" s="1"/>
  <c r="G144"/>
  <c r="A145"/>
  <c r="D71" l="1"/>
  <c r="A146"/>
  <c r="B145"/>
  <c r="H145" s="1"/>
  <c r="G145"/>
  <c r="E71" l="1"/>
  <c r="F71" s="1"/>
  <c r="I71" s="1"/>
  <c r="C72" s="1"/>
  <c r="A147"/>
  <c r="B146"/>
  <c r="G146"/>
  <c r="D72" l="1"/>
  <c r="G147"/>
  <c r="A148"/>
  <c r="B147"/>
  <c r="H147" s="1"/>
  <c r="A16" i="3"/>
  <c r="H146" i="2"/>
  <c r="E72" l="1"/>
  <c r="F72" s="1"/>
  <c r="I72" s="1"/>
  <c r="C73" s="1"/>
  <c r="A149"/>
  <c r="B148"/>
  <c r="H148" s="1"/>
  <c r="G148"/>
  <c r="D73" l="1"/>
  <c r="A150"/>
  <c r="B149"/>
  <c r="H149" s="1"/>
  <c r="G149"/>
  <c r="B150" l="1"/>
  <c r="H150" s="1"/>
  <c r="G150"/>
  <c r="A151"/>
  <c r="E73"/>
  <c r="F73" s="1"/>
  <c r="I73" s="1"/>
  <c r="C74" s="1"/>
  <c r="D74" l="1"/>
  <c r="A152"/>
  <c r="B151"/>
  <c r="H151" s="1"/>
  <c r="G151"/>
  <c r="E74" l="1"/>
  <c r="F74" s="1"/>
  <c r="I74" s="1"/>
  <c r="G152"/>
  <c r="A153"/>
  <c r="B152"/>
  <c r="H152" s="1"/>
  <c r="C10" i="3" l="1"/>
  <c r="C75" i="2"/>
  <c r="A154"/>
  <c r="B153"/>
  <c r="H153" s="1"/>
  <c r="G153"/>
  <c r="D75" l="1"/>
  <c r="A155"/>
  <c r="B154"/>
  <c r="H154" s="1"/>
  <c r="G154"/>
  <c r="E75" l="1"/>
  <c r="F75" s="1"/>
  <c r="I75" s="1"/>
  <c r="C76" s="1"/>
  <c r="A156"/>
  <c r="B155"/>
  <c r="H155" s="1"/>
  <c r="G155"/>
  <c r="D76" l="1"/>
  <c r="B156"/>
  <c r="H156" s="1"/>
  <c r="A157"/>
  <c r="G156"/>
  <c r="E76" l="1"/>
  <c r="F76" s="1"/>
  <c r="I76" s="1"/>
  <c r="C77" s="1"/>
  <c r="B157"/>
  <c r="H157" s="1"/>
  <c r="G157"/>
  <c r="A158"/>
  <c r="D77" l="1"/>
  <c r="G158"/>
  <c r="A159"/>
  <c r="B158"/>
  <c r="F77" l="1"/>
  <c r="I77" s="1"/>
  <c r="C78" s="1"/>
  <c r="E77"/>
  <c r="A160"/>
  <c r="B159"/>
  <c r="H159" s="1"/>
  <c r="G159"/>
  <c r="A17" i="3"/>
  <c r="H158" i="2"/>
  <c r="D78" l="1"/>
  <c r="G160"/>
  <c r="A161"/>
  <c r="B160"/>
  <c r="H160" s="1"/>
  <c r="E78" l="1"/>
  <c r="F78" s="1"/>
  <c r="I78" s="1"/>
  <c r="C79" s="1"/>
  <c r="A162"/>
  <c r="B161"/>
  <c r="H161" s="1"/>
  <c r="G161"/>
  <c r="D79" l="1"/>
  <c r="B162"/>
  <c r="H162" s="1"/>
  <c r="A163"/>
  <c r="G162"/>
  <c r="E79" l="1"/>
  <c r="F79" s="1"/>
  <c r="I79" s="1"/>
  <c r="C80" s="1"/>
  <c r="B163"/>
  <c r="H163" s="1"/>
  <c r="G163"/>
  <c r="A164"/>
  <c r="D80" l="1"/>
  <c r="A165"/>
  <c r="B164"/>
  <c r="H164" s="1"/>
  <c r="G164"/>
  <c r="E80" l="1"/>
  <c r="F80" s="1"/>
  <c r="I80" s="1"/>
  <c r="C81" s="1"/>
  <c r="G165"/>
  <c r="A166"/>
  <c r="B165"/>
  <c r="H165" s="1"/>
  <c r="D81" l="1"/>
  <c r="G166"/>
  <c r="A167"/>
  <c r="B166"/>
  <c r="H166" s="1"/>
  <c r="E81" l="1"/>
  <c r="F81" s="1"/>
  <c r="I81" s="1"/>
  <c r="C82" s="1"/>
  <c r="A168"/>
  <c r="B167"/>
  <c r="H167" s="1"/>
  <c r="G167"/>
  <c r="D82" l="1"/>
  <c r="A169"/>
  <c r="B168"/>
  <c r="H168" s="1"/>
  <c r="G168"/>
  <c r="E82" l="1"/>
  <c r="F82" s="1"/>
  <c r="I82" s="1"/>
  <c r="C83" s="1"/>
  <c r="A170"/>
  <c r="B169"/>
  <c r="H169" s="1"/>
  <c r="G169"/>
  <c r="D83" l="1"/>
  <c r="A171"/>
  <c r="B170"/>
  <c r="G170"/>
  <c r="G171" l="1"/>
  <c r="A172"/>
  <c r="B171"/>
  <c r="H171" s="1"/>
  <c r="A18" i="3"/>
  <c r="H170" i="2"/>
  <c r="F83"/>
  <c r="I83" s="1"/>
  <c r="C84" s="1"/>
  <c r="E83"/>
  <c r="A173" l="1"/>
  <c r="B172"/>
  <c r="H172" s="1"/>
  <c r="G172"/>
  <c r="D84"/>
  <c r="A174" l="1"/>
  <c r="B173"/>
  <c r="H173" s="1"/>
  <c r="G173"/>
  <c r="E84"/>
  <c r="F84" s="1"/>
  <c r="I84" s="1"/>
  <c r="C85" s="1"/>
  <c r="D85" l="1"/>
  <c r="A175"/>
  <c r="B174"/>
  <c r="H174" s="1"/>
  <c r="G174"/>
  <c r="E85" l="1"/>
  <c r="F85" s="1"/>
  <c r="I85" s="1"/>
  <c r="C86" s="1"/>
  <c r="A176"/>
  <c r="B175"/>
  <c r="H175" s="1"/>
  <c r="G175"/>
  <c r="D86" l="1"/>
  <c r="B176"/>
  <c r="H176" s="1"/>
  <c r="G176"/>
  <c r="A177"/>
  <c r="E86" l="1"/>
  <c r="F86" s="1"/>
  <c r="I86" s="1"/>
  <c r="A178"/>
  <c r="B177"/>
  <c r="H177" s="1"/>
  <c r="G177"/>
  <c r="C11" i="3" l="1"/>
  <c r="C87" i="2"/>
  <c r="A179"/>
  <c r="B178"/>
  <c r="H178" s="1"/>
  <c r="G178"/>
  <c r="D87" l="1"/>
  <c r="G179"/>
  <c r="A180"/>
  <c r="B179"/>
  <c r="H179" s="1"/>
  <c r="E87" l="1"/>
  <c r="F87" s="1"/>
  <c r="I87" s="1"/>
  <c r="C88" s="1"/>
  <c r="A181"/>
  <c r="B180"/>
  <c r="H180" s="1"/>
  <c r="G180"/>
  <c r="D88" l="1"/>
  <c r="A182"/>
  <c r="B181"/>
  <c r="H181" s="1"/>
  <c r="G181"/>
  <c r="E88" l="1"/>
  <c r="F88" s="1"/>
  <c r="I88" s="1"/>
  <c r="C89" s="1"/>
  <c r="B182"/>
  <c r="G182"/>
  <c r="A183"/>
  <c r="D89" l="1"/>
  <c r="A19" i="3"/>
  <c r="H182" i="2"/>
  <c r="A184"/>
  <c r="B183"/>
  <c r="H183" s="1"/>
  <c r="G183"/>
  <c r="F89" l="1"/>
  <c r="I89" s="1"/>
  <c r="C90" s="1"/>
  <c r="E89"/>
  <c r="G184"/>
  <c r="A185"/>
  <c r="B184"/>
  <c r="H184" s="1"/>
  <c r="D90" l="1"/>
  <c r="A186"/>
  <c r="B185"/>
  <c r="H185" s="1"/>
  <c r="G185"/>
  <c r="E90" l="1"/>
  <c r="F90" s="1"/>
  <c r="I90" s="1"/>
  <c r="C91" s="1"/>
  <c r="A187"/>
  <c r="B186"/>
  <c r="H186" s="1"/>
  <c r="G186"/>
  <c r="D91" l="1"/>
  <c r="A188"/>
  <c r="B187"/>
  <c r="H187" s="1"/>
  <c r="G187"/>
  <c r="E91" l="1"/>
  <c r="F91" s="1"/>
  <c r="I91" s="1"/>
  <c r="C92" s="1"/>
  <c r="B188"/>
  <c r="H188" s="1"/>
  <c r="A189"/>
  <c r="G188"/>
  <c r="D92" l="1"/>
  <c r="B189"/>
  <c r="H189" s="1"/>
  <c r="G189"/>
  <c r="A190"/>
  <c r="E92" l="1"/>
  <c r="F92" s="1"/>
  <c r="I92" s="1"/>
  <c r="C93" s="1"/>
  <c r="G190"/>
  <c r="A191"/>
  <c r="B190"/>
  <c r="H190" s="1"/>
  <c r="D93" l="1"/>
  <c r="A192"/>
  <c r="B191"/>
  <c r="H191" s="1"/>
  <c r="G191"/>
  <c r="G192" l="1"/>
  <c r="A193"/>
  <c r="B192"/>
  <c r="H192" s="1"/>
  <c r="F93"/>
  <c r="I93" s="1"/>
  <c r="C94" s="1"/>
  <c r="E93"/>
  <c r="A194" l="1"/>
  <c r="B193"/>
  <c r="H193" s="1"/>
  <c r="G193"/>
  <c r="D94"/>
  <c r="B194" l="1"/>
  <c r="A195"/>
  <c r="G194"/>
  <c r="E94"/>
  <c r="F94" s="1"/>
  <c r="I94" s="1"/>
  <c r="C95" s="1"/>
  <c r="D95" l="1"/>
  <c r="A20" i="3"/>
  <c r="H194" i="2"/>
  <c r="B195"/>
  <c r="H195" s="1"/>
  <c r="G195"/>
  <c r="A196"/>
  <c r="F95" l="1"/>
  <c r="I95" s="1"/>
  <c r="C96" s="1"/>
  <c r="E95"/>
  <c r="A197"/>
  <c r="B196"/>
  <c r="H196" s="1"/>
  <c r="G196"/>
  <c r="D96" l="1"/>
  <c r="G197"/>
  <c r="B197"/>
  <c r="H197" s="1"/>
  <c r="A198"/>
  <c r="E96" l="1"/>
  <c r="F96" s="1"/>
  <c r="I96" s="1"/>
  <c r="C97" s="1"/>
  <c r="G198"/>
  <c r="A199"/>
  <c r="B198"/>
  <c r="H198" s="1"/>
  <c r="D97" l="1"/>
  <c r="A200"/>
  <c r="B199"/>
  <c r="H199" s="1"/>
  <c r="G199"/>
  <c r="E97" l="1"/>
  <c r="F97" s="1"/>
  <c r="I97" s="1"/>
  <c r="C98" s="1"/>
  <c r="A201"/>
  <c r="B200"/>
  <c r="H200" s="1"/>
  <c r="G200"/>
  <c r="D98" l="1"/>
  <c r="A202"/>
  <c r="B201"/>
  <c r="H201" s="1"/>
  <c r="G201"/>
  <c r="E98" l="1"/>
  <c r="F98" s="1"/>
  <c r="I98" s="1"/>
  <c r="A203"/>
  <c r="B202"/>
  <c r="H202" s="1"/>
  <c r="G202"/>
  <c r="C12" i="3" l="1"/>
  <c r="C99" i="2"/>
  <c r="G203"/>
  <c r="A204"/>
  <c r="B203"/>
  <c r="H203" s="1"/>
  <c r="D99" l="1"/>
  <c r="A205"/>
  <c r="B204"/>
  <c r="H204" s="1"/>
  <c r="G204"/>
  <c r="E99" l="1"/>
  <c r="F99" s="1"/>
  <c r="I99" s="1"/>
  <c r="C100" s="1"/>
  <c r="A206"/>
  <c r="B205"/>
  <c r="H205" s="1"/>
  <c r="G205"/>
  <c r="D100" l="1"/>
  <c r="A207"/>
  <c r="B206"/>
  <c r="G206"/>
  <c r="E100" l="1"/>
  <c r="F100" s="1"/>
  <c r="I100" s="1"/>
  <c r="C101" s="1"/>
  <c r="A208"/>
  <c r="B207"/>
  <c r="H207" s="1"/>
  <c r="G207"/>
  <c r="A21" i="3"/>
  <c r="H206" i="2"/>
  <c r="D101" l="1"/>
  <c r="B208"/>
  <c r="H208" s="1"/>
  <c r="G208"/>
  <c r="A209"/>
  <c r="E101" l="1"/>
  <c r="F101" s="1"/>
  <c r="I101" s="1"/>
  <c r="C102" s="1"/>
  <c r="A210"/>
  <c r="B209"/>
  <c r="H209" s="1"/>
  <c r="G209"/>
  <c r="D102" l="1"/>
  <c r="A211"/>
  <c r="B210"/>
  <c r="H210" s="1"/>
  <c r="G210"/>
  <c r="E102" l="1"/>
  <c r="F102" s="1"/>
  <c r="I102" s="1"/>
  <c r="C103" s="1"/>
  <c r="G211"/>
  <c r="A212"/>
  <c r="B211"/>
  <c r="H211" s="1"/>
  <c r="D103" l="1"/>
  <c r="A213"/>
  <c r="B212"/>
  <c r="H212" s="1"/>
  <c r="G212"/>
  <c r="E103" l="1"/>
  <c r="F103" s="1"/>
  <c r="I103" s="1"/>
  <c r="C104" s="1"/>
  <c r="A214"/>
  <c r="B213"/>
  <c r="H213" s="1"/>
  <c r="G213"/>
  <c r="D104" l="1"/>
  <c r="B214"/>
  <c r="H214" s="1"/>
  <c r="G214"/>
  <c r="A215"/>
  <c r="F104" l="1"/>
  <c r="I104" s="1"/>
  <c r="C105" s="1"/>
  <c r="E104"/>
  <c r="A216"/>
  <c r="B215"/>
  <c r="H215" s="1"/>
  <c r="G215"/>
  <c r="D105" l="1"/>
  <c r="G216"/>
  <c r="A217"/>
  <c r="B216"/>
  <c r="H216" s="1"/>
  <c r="E105" l="1"/>
  <c r="F105" s="1"/>
  <c r="I105" s="1"/>
  <c r="C106" s="1"/>
  <c r="A218"/>
  <c r="B217"/>
  <c r="H217" s="1"/>
  <c r="G217"/>
  <c r="D106" l="1"/>
  <c r="A219"/>
  <c r="B218"/>
  <c r="G218"/>
  <c r="E106" l="1"/>
  <c r="F106" s="1"/>
  <c r="I106" s="1"/>
  <c r="C107" s="1"/>
  <c r="A220"/>
  <c r="B219"/>
  <c r="H219" s="1"/>
  <c r="G219"/>
  <c r="A22" i="3"/>
  <c r="H218" i="2"/>
  <c r="D107" l="1"/>
  <c r="B220"/>
  <c r="H220" s="1"/>
  <c r="A221"/>
  <c r="G220"/>
  <c r="F107" l="1"/>
  <c r="I107" s="1"/>
  <c r="C108" s="1"/>
  <c r="E107"/>
  <c r="B221"/>
  <c r="H221" s="1"/>
  <c r="G221"/>
  <c r="A222"/>
  <c r="D108" l="1"/>
  <c r="G222"/>
  <c r="A223"/>
  <c r="B222"/>
  <c r="H222" s="1"/>
  <c r="E108" l="1"/>
  <c r="F108" s="1"/>
  <c r="I108" s="1"/>
  <c r="C109" s="1"/>
  <c r="A224"/>
  <c r="B223"/>
  <c r="H223" s="1"/>
  <c r="G223"/>
  <c r="D109" l="1"/>
  <c r="G224"/>
  <c r="A225"/>
  <c r="B224"/>
  <c r="H224" s="1"/>
  <c r="F109" l="1"/>
  <c r="I109" s="1"/>
  <c r="C110" s="1"/>
  <c r="E109"/>
  <c r="A226"/>
  <c r="B225"/>
  <c r="H225" s="1"/>
  <c r="G225"/>
  <c r="D110" l="1"/>
  <c r="B226"/>
  <c r="H226" s="1"/>
  <c r="A227"/>
  <c r="G226"/>
  <c r="E110" l="1"/>
  <c r="F110" s="1"/>
  <c r="I110" s="1"/>
  <c r="B227"/>
  <c r="H227" s="1"/>
  <c r="G227"/>
  <c r="A228"/>
  <c r="C13" i="3" l="1"/>
  <c r="C111" i="2"/>
  <c r="A229"/>
  <c r="B228"/>
  <c r="H228" s="1"/>
  <c r="G228"/>
  <c r="D111" l="1"/>
  <c r="G229"/>
  <c r="A230"/>
  <c r="B229"/>
  <c r="H229" s="1"/>
  <c r="E111" l="1"/>
  <c r="F111" s="1"/>
  <c r="I111" s="1"/>
  <c r="C112" s="1"/>
  <c r="G230"/>
  <c r="A231"/>
  <c r="B230"/>
  <c r="D112" l="1"/>
  <c r="A232"/>
  <c r="B231"/>
  <c r="H231" s="1"/>
  <c r="G231"/>
  <c r="A23" i="3"/>
  <c r="H230" i="2"/>
  <c r="E112" l="1"/>
  <c r="F112" s="1"/>
  <c r="I112" s="1"/>
  <c r="C113" s="1"/>
  <c r="A233"/>
  <c r="B232"/>
  <c r="H232" s="1"/>
  <c r="G232"/>
  <c r="D113" l="1"/>
  <c r="A234"/>
  <c r="B233"/>
  <c r="H233" s="1"/>
  <c r="G233"/>
  <c r="E113" l="1"/>
  <c r="F113" s="1"/>
  <c r="I113" s="1"/>
  <c r="C114" s="1"/>
  <c r="A235"/>
  <c r="B234"/>
  <c r="H234" s="1"/>
  <c r="G234"/>
  <c r="D114" l="1"/>
  <c r="B235"/>
  <c r="H235" s="1"/>
  <c r="A236"/>
  <c r="G235"/>
  <c r="E114" l="1"/>
  <c r="F114" s="1"/>
  <c r="I114" s="1"/>
  <c r="C115" s="1"/>
  <c r="B236"/>
  <c r="H236" s="1"/>
  <c r="A237"/>
  <c r="G236"/>
  <c r="D115" l="1"/>
  <c r="G237"/>
  <c r="A238"/>
  <c r="B237"/>
  <c r="H237" s="1"/>
  <c r="F115" l="1"/>
  <c r="I115" s="1"/>
  <c r="C116" s="1"/>
  <c r="E115"/>
  <c r="A239"/>
  <c r="B238"/>
  <c r="H238" s="1"/>
  <c r="G238"/>
  <c r="D116" l="1"/>
  <c r="A240"/>
  <c r="B239"/>
  <c r="H239" s="1"/>
  <c r="G239"/>
  <c r="A241" l="1"/>
  <c r="B240"/>
  <c r="H240" s="1"/>
  <c r="G240"/>
  <c r="E116"/>
  <c r="F116" s="1"/>
  <c r="I116" s="1"/>
  <c r="C117" s="1"/>
  <c r="D117" l="1"/>
  <c r="A242"/>
  <c r="B241"/>
  <c r="H241" s="1"/>
  <c r="G241"/>
  <c r="F117" l="1"/>
  <c r="I117" s="1"/>
  <c r="C118" s="1"/>
  <c r="E117"/>
  <c r="B242"/>
  <c r="A243"/>
  <c r="G242"/>
  <c r="D118" l="1"/>
  <c r="A24" i="3"/>
  <c r="H242" i="2"/>
  <c r="A244"/>
  <c r="B243"/>
  <c r="H243" s="1"/>
  <c r="G243"/>
  <c r="A245" l="1"/>
  <c r="B244"/>
  <c r="H244" s="1"/>
  <c r="G244"/>
  <c r="E118"/>
  <c r="F118" s="1"/>
  <c r="I118" s="1"/>
  <c r="C119" s="1"/>
  <c r="D119" l="1"/>
  <c r="A246"/>
  <c r="B245"/>
  <c r="H245" s="1"/>
  <c r="G245"/>
  <c r="E119" l="1"/>
  <c r="F119" s="1"/>
  <c r="I119" s="1"/>
  <c r="C120" s="1"/>
  <c r="B246"/>
  <c r="H246" s="1"/>
  <c r="G246"/>
  <c r="A247"/>
  <c r="D120" l="1"/>
  <c r="A248"/>
  <c r="B247"/>
  <c r="H247" s="1"/>
  <c r="G247"/>
  <c r="E120" l="1"/>
  <c r="F120" s="1"/>
  <c r="I120" s="1"/>
  <c r="C121" s="1"/>
  <c r="A249"/>
  <c r="B248"/>
  <c r="H248" s="1"/>
  <c r="G248"/>
  <c r="D121" l="1"/>
  <c r="A250"/>
  <c r="B249"/>
  <c r="H249" s="1"/>
  <c r="G249"/>
  <c r="F121" l="1"/>
  <c r="I121" s="1"/>
  <c r="C122" s="1"/>
  <c r="E121"/>
  <c r="A251"/>
  <c r="B250"/>
  <c r="H250" s="1"/>
  <c r="G250"/>
  <c r="A252" l="1"/>
  <c r="B251"/>
  <c r="H251" s="1"/>
  <c r="G251"/>
  <c r="D122"/>
  <c r="B252" l="1"/>
  <c r="H252" s="1"/>
  <c r="A253"/>
  <c r="G252"/>
  <c r="E122"/>
  <c r="F122" s="1"/>
  <c r="I122" s="1"/>
  <c r="C14" i="3" l="1"/>
  <c r="C123" i="2"/>
  <c r="A254"/>
  <c r="B253"/>
  <c r="H253" s="1"/>
  <c r="G253"/>
  <c r="D123" l="1"/>
  <c r="B254"/>
  <c r="G254"/>
  <c r="A255"/>
  <c r="F123" l="1"/>
  <c r="I123" s="1"/>
  <c r="C124" s="1"/>
  <c r="E123"/>
  <c r="A25" i="3"/>
  <c r="H254" i="2"/>
  <c r="A256"/>
  <c r="B255"/>
  <c r="H255" s="1"/>
  <c r="G255"/>
  <c r="D124" l="1"/>
  <c r="B256"/>
  <c r="H256" s="1"/>
  <c r="A257"/>
  <c r="G256"/>
  <c r="E124" l="1"/>
  <c r="F124" s="1"/>
  <c r="I124" s="1"/>
  <c r="C125" s="1"/>
  <c r="A258"/>
  <c r="B257"/>
  <c r="H257" s="1"/>
  <c r="G257"/>
  <c r="D125" l="1"/>
  <c r="A259"/>
  <c r="B258"/>
  <c r="H258" s="1"/>
  <c r="G258"/>
  <c r="B259" l="1"/>
  <c r="H259" s="1"/>
  <c r="A260"/>
  <c r="G259"/>
  <c r="F125"/>
  <c r="I125" s="1"/>
  <c r="C126" s="1"/>
  <c r="E125"/>
  <c r="A261" l="1"/>
  <c r="B260"/>
  <c r="H260" s="1"/>
  <c r="G260"/>
  <c r="D126"/>
  <c r="E126" l="1"/>
  <c r="F126" s="1"/>
  <c r="I126" s="1"/>
  <c r="C127" s="1"/>
  <c r="B261"/>
  <c r="H261" s="1"/>
  <c r="A262"/>
  <c r="G261"/>
  <c r="D127" l="1"/>
  <c r="G262"/>
  <c r="A263"/>
  <c r="B262"/>
  <c r="H262" s="1"/>
  <c r="F127" l="1"/>
  <c r="I127" s="1"/>
  <c r="C128" s="1"/>
  <c r="E127"/>
  <c r="A264"/>
  <c r="B263"/>
  <c r="H263" s="1"/>
  <c r="G263"/>
  <c r="D128" l="1"/>
  <c r="A265"/>
  <c r="B264"/>
  <c r="H264" s="1"/>
  <c r="G264"/>
  <c r="E128" l="1"/>
  <c r="F128" s="1"/>
  <c r="I128" s="1"/>
  <c r="C129" s="1"/>
  <c r="A266"/>
  <c r="B265"/>
  <c r="H265" s="1"/>
  <c r="G265"/>
  <c r="D129" l="1"/>
  <c r="A267"/>
  <c r="B266"/>
  <c r="G266"/>
  <c r="A268" l="1"/>
  <c r="B267"/>
  <c r="H267" s="1"/>
  <c r="G267"/>
  <c r="E129"/>
  <c r="F129" s="1"/>
  <c r="I129" s="1"/>
  <c r="C130" s="1"/>
  <c r="A26" i="3"/>
  <c r="H266" i="2"/>
  <c r="D130" l="1"/>
  <c r="B268"/>
  <c r="H268" s="1"/>
  <c r="A269"/>
  <c r="G268"/>
  <c r="A270" l="1"/>
  <c r="B269"/>
  <c r="H269" s="1"/>
  <c r="G269"/>
  <c r="F130"/>
  <c r="I130" s="1"/>
  <c r="C131" s="1"/>
  <c r="E130"/>
  <c r="B270" l="1"/>
  <c r="H270" s="1"/>
  <c r="G270"/>
  <c r="A271"/>
  <c r="D131"/>
  <c r="A272" l="1"/>
  <c r="B271"/>
  <c r="H271" s="1"/>
  <c r="G271"/>
  <c r="F131"/>
  <c r="I131" s="1"/>
  <c r="C132" s="1"/>
  <c r="E131"/>
  <c r="A273" l="1"/>
  <c r="B272"/>
  <c r="H272" s="1"/>
  <c r="G272"/>
  <c r="D132"/>
  <c r="A274" l="1"/>
  <c r="B273"/>
  <c r="H273" s="1"/>
  <c r="G273"/>
  <c r="E132"/>
  <c r="F132" s="1"/>
  <c r="I132" s="1"/>
  <c r="C133" s="1"/>
  <c r="D133" l="1"/>
  <c r="A275"/>
  <c r="B274"/>
  <c r="H274" s="1"/>
  <c r="G274"/>
  <c r="F133" l="1"/>
  <c r="I133" s="1"/>
  <c r="C134" s="1"/>
  <c r="E133"/>
  <c r="B275"/>
  <c r="H275" s="1"/>
  <c r="A276"/>
  <c r="G275"/>
  <c r="D134" l="1"/>
  <c r="A277"/>
  <c r="B276"/>
  <c r="H276" s="1"/>
  <c r="G276"/>
  <c r="E134" l="1"/>
  <c r="F134" s="1"/>
  <c r="I134" s="1"/>
  <c r="B277"/>
  <c r="H277" s="1"/>
  <c r="A278"/>
  <c r="G277"/>
  <c r="C15" i="3" l="1"/>
  <c r="C135" i="2"/>
  <c r="G278"/>
  <c r="A279"/>
  <c r="B278"/>
  <c r="D135" l="1"/>
  <c r="A280"/>
  <c r="B279"/>
  <c r="H279" s="1"/>
  <c r="G279"/>
  <c r="A27" i="3"/>
  <c r="H278" i="2"/>
  <c r="E135" l="1"/>
  <c r="F135" s="1"/>
  <c r="I135" s="1"/>
  <c r="C136" s="1"/>
  <c r="A281"/>
  <c r="B280"/>
  <c r="H280" s="1"/>
  <c r="G280"/>
  <c r="D136" l="1"/>
  <c r="A282"/>
  <c r="B281"/>
  <c r="H281" s="1"/>
  <c r="G281"/>
  <c r="F136" l="1"/>
  <c r="I136" s="1"/>
  <c r="C137" s="1"/>
  <c r="E136"/>
  <c r="A283"/>
  <c r="B282"/>
  <c r="H282" s="1"/>
  <c r="G282"/>
  <c r="D137" l="1"/>
  <c r="A284"/>
  <c r="B283"/>
  <c r="H283" s="1"/>
  <c r="G283"/>
  <c r="E137" l="1"/>
  <c r="F137" s="1"/>
  <c r="I137" s="1"/>
  <c r="C138" s="1"/>
  <c r="A285"/>
  <c r="B284"/>
  <c r="H284" s="1"/>
  <c r="G284"/>
  <c r="D138" l="1"/>
  <c r="B285"/>
  <c r="H285" s="1"/>
  <c r="A286"/>
  <c r="G285"/>
  <c r="B286" l="1"/>
  <c r="H286" s="1"/>
  <c r="A287"/>
  <c r="G286"/>
  <c r="E138"/>
  <c r="F138" s="1"/>
  <c r="I138" s="1"/>
  <c r="C139" s="1"/>
  <c r="D139" l="1"/>
  <c r="A288"/>
  <c r="B287"/>
  <c r="H287" s="1"/>
  <c r="G287"/>
  <c r="E139" l="1"/>
  <c r="F139" s="1"/>
  <c r="I139" s="1"/>
  <c r="C140" s="1"/>
  <c r="A289"/>
  <c r="B288"/>
  <c r="H288" s="1"/>
  <c r="G288"/>
  <c r="D140" l="1"/>
  <c r="A290"/>
  <c r="B289"/>
  <c r="H289" s="1"/>
  <c r="G289"/>
  <c r="E140" l="1"/>
  <c r="F140" s="1"/>
  <c r="I140" s="1"/>
  <c r="C141" s="1"/>
  <c r="A291"/>
  <c r="B290"/>
  <c r="G290"/>
  <c r="D141" l="1"/>
  <c r="A292"/>
  <c r="B291"/>
  <c r="H291" s="1"/>
  <c r="G291"/>
  <c r="A28" i="3"/>
  <c r="H290" i="2"/>
  <c r="A293" l="1"/>
  <c r="B292"/>
  <c r="H292" s="1"/>
  <c r="G292"/>
  <c r="F141"/>
  <c r="I141" s="1"/>
  <c r="C142" s="1"/>
  <c r="E141"/>
  <c r="A294" l="1"/>
  <c r="B293"/>
  <c r="H293" s="1"/>
  <c r="G293"/>
  <c r="D142"/>
  <c r="B294" l="1"/>
  <c r="H294" s="1"/>
  <c r="A295"/>
  <c r="G294"/>
  <c r="E142"/>
  <c r="F142" s="1"/>
  <c r="I142" s="1"/>
  <c r="C143" s="1"/>
  <c r="D143" l="1"/>
  <c r="A296"/>
  <c r="B295"/>
  <c r="H295" s="1"/>
  <c r="G295"/>
  <c r="E143" l="1"/>
  <c r="F143" s="1"/>
  <c r="I143" s="1"/>
  <c r="C144" s="1"/>
  <c r="A297"/>
  <c r="B296"/>
  <c r="H296" s="1"/>
  <c r="G296"/>
  <c r="D144" l="1"/>
  <c r="A298"/>
  <c r="B297"/>
  <c r="H297" s="1"/>
  <c r="G297"/>
  <c r="E144" l="1"/>
  <c r="F144" s="1"/>
  <c r="I144" s="1"/>
  <c r="C145" s="1"/>
  <c r="A299"/>
  <c r="B298"/>
  <c r="H298" s="1"/>
  <c r="G298"/>
  <c r="D145" l="1"/>
  <c r="A300"/>
  <c r="B299"/>
  <c r="H299" s="1"/>
  <c r="G299"/>
  <c r="E145" l="1"/>
  <c r="F145" s="1"/>
  <c r="I145" s="1"/>
  <c r="C146" s="1"/>
  <c r="A301"/>
  <c r="B300"/>
  <c r="H300" s="1"/>
  <c r="G300"/>
  <c r="D146" l="1"/>
  <c r="A302"/>
  <c r="B301"/>
  <c r="H301" s="1"/>
  <c r="G301"/>
  <c r="E146" l="1"/>
  <c r="F146" s="1"/>
  <c r="I146" s="1"/>
  <c r="A303"/>
  <c r="B302"/>
  <c r="G302"/>
  <c r="C16" i="3" l="1"/>
  <c r="C147" i="2"/>
  <c r="A304"/>
  <c r="B303"/>
  <c r="H303" s="1"/>
  <c r="G303"/>
  <c r="A29" i="3"/>
  <c r="H302" i="2"/>
  <c r="D147" l="1"/>
  <c r="A305"/>
  <c r="B304"/>
  <c r="H304" s="1"/>
  <c r="G304"/>
  <c r="E147" l="1"/>
  <c r="F147" s="1"/>
  <c r="I147" s="1"/>
  <c r="C148" s="1"/>
  <c r="A306"/>
  <c r="B305"/>
  <c r="H305" s="1"/>
  <c r="G305"/>
  <c r="D148" l="1"/>
  <c r="A307"/>
  <c r="B306"/>
  <c r="H306" s="1"/>
  <c r="G306"/>
  <c r="E148" l="1"/>
  <c r="F148" s="1"/>
  <c r="I148" s="1"/>
  <c r="C149" s="1"/>
  <c r="A308"/>
  <c r="B307"/>
  <c r="H307" s="1"/>
  <c r="G307"/>
  <c r="D149" l="1"/>
  <c r="A309"/>
  <c r="B308"/>
  <c r="H308" s="1"/>
  <c r="G308"/>
  <c r="E149" l="1"/>
  <c r="F149" s="1"/>
  <c r="I149" s="1"/>
  <c r="C150" s="1"/>
  <c r="A310"/>
  <c r="B309"/>
  <c r="H309" s="1"/>
  <c r="G309"/>
  <c r="D150" l="1"/>
  <c r="A311"/>
  <c r="B310"/>
  <c r="H310" s="1"/>
  <c r="G310"/>
  <c r="E150" l="1"/>
  <c r="F150" s="1"/>
  <c r="I150" s="1"/>
  <c r="C151" s="1"/>
  <c r="A312"/>
  <c r="B311"/>
  <c r="H311" s="1"/>
  <c r="G311"/>
  <c r="D151" l="1"/>
  <c r="B312"/>
  <c r="H312" s="1"/>
  <c r="A313"/>
  <c r="G312"/>
  <c r="E151" l="1"/>
  <c r="F151" s="1"/>
  <c r="I151" s="1"/>
  <c r="C152" s="1"/>
  <c r="B313"/>
  <c r="H313" s="1"/>
  <c r="A314"/>
  <c r="G313"/>
  <c r="D152" l="1"/>
  <c r="A315"/>
  <c r="B314"/>
  <c r="G314"/>
  <c r="A30" i="3" l="1"/>
  <c r="H314" i="2"/>
  <c r="A316"/>
  <c r="B315"/>
  <c r="H315" s="1"/>
  <c r="G315"/>
  <c r="E152"/>
  <c r="F152" s="1"/>
  <c r="I152" s="1"/>
  <c r="C153" s="1"/>
  <c r="D153" l="1"/>
  <c r="A317"/>
  <c r="B316"/>
  <c r="H316" s="1"/>
  <c r="G316"/>
  <c r="A318" l="1"/>
  <c r="B317"/>
  <c r="H317" s="1"/>
  <c r="G317"/>
  <c r="E153"/>
  <c r="F153" s="1"/>
  <c r="I153" s="1"/>
  <c r="C154" s="1"/>
  <c r="D154" l="1"/>
  <c r="B318"/>
  <c r="H318" s="1"/>
  <c r="A319"/>
  <c r="G318"/>
  <c r="E154" l="1"/>
  <c r="F154" s="1"/>
  <c r="I154" s="1"/>
  <c r="C155" s="1"/>
  <c r="B319"/>
  <c r="H319" s="1"/>
  <c r="A320"/>
  <c r="G319"/>
  <c r="D155" l="1"/>
  <c r="A321"/>
  <c r="B320"/>
  <c r="H320" s="1"/>
  <c r="G320"/>
  <c r="F155" l="1"/>
  <c r="I155" s="1"/>
  <c r="C156" s="1"/>
  <c r="E155"/>
  <c r="A322"/>
  <c r="B321"/>
  <c r="H321" s="1"/>
  <c r="G321"/>
  <c r="A323" l="1"/>
  <c r="B322"/>
  <c r="H322" s="1"/>
  <c r="G322"/>
  <c r="D156"/>
  <c r="A324" l="1"/>
  <c r="B323"/>
  <c r="H323" s="1"/>
  <c r="G323"/>
  <c r="E156"/>
  <c r="F156" s="1"/>
  <c r="I156" s="1"/>
  <c r="C157" s="1"/>
  <c r="D157" l="1"/>
  <c r="A325"/>
  <c r="B324"/>
  <c r="H324" s="1"/>
  <c r="G324"/>
  <c r="A326" l="1"/>
  <c r="B325"/>
  <c r="H325" s="1"/>
  <c r="G325"/>
  <c r="F157"/>
  <c r="I157" s="1"/>
  <c r="C158" s="1"/>
  <c r="E157"/>
  <c r="A327" l="1"/>
  <c r="B326"/>
  <c r="G326"/>
  <c r="D158"/>
  <c r="A328" l="1"/>
  <c r="B327"/>
  <c r="H327" s="1"/>
  <c r="G327"/>
  <c r="A31" i="3"/>
  <c r="H326" i="2"/>
  <c r="E158"/>
  <c r="F158" s="1"/>
  <c r="I158" s="1"/>
  <c r="C17" i="3" l="1"/>
  <c r="C159" i="2"/>
  <c r="A329"/>
  <c r="B328"/>
  <c r="H328" s="1"/>
  <c r="G328"/>
  <c r="D159" l="1"/>
  <c r="A330"/>
  <c r="B329"/>
  <c r="H329" s="1"/>
  <c r="G329"/>
  <c r="A331" l="1"/>
  <c r="B330"/>
  <c r="H330" s="1"/>
  <c r="G330"/>
  <c r="F159"/>
  <c r="I159" s="1"/>
  <c r="C160" s="1"/>
  <c r="E159"/>
  <c r="A332" l="1"/>
  <c r="B331"/>
  <c r="H331" s="1"/>
  <c r="G331"/>
  <c r="D160"/>
  <c r="A333" l="1"/>
  <c r="B332"/>
  <c r="H332" s="1"/>
  <c r="G332"/>
  <c r="E160"/>
  <c r="F160" s="1"/>
  <c r="I160" s="1"/>
  <c r="C161" s="1"/>
  <c r="D161" l="1"/>
  <c r="A334"/>
  <c r="B333"/>
  <c r="H333" s="1"/>
  <c r="G333"/>
  <c r="E161" l="1"/>
  <c r="F161" s="1"/>
  <c r="I161" s="1"/>
  <c r="C162" s="1"/>
  <c r="A335"/>
  <c r="B334"/>
  <c r="H334" s="1"/>
  <c r="G334"/>
  <c r="D162" l="1"/>
  <c r="A336"/>
  <c r="B335"/>
  <c r="H335" s="1"/>
  <c r="G335"/>
  <c r="E162" l="1"/>
  <c r="F162" s="1"/>
  <c r="I162" s="1"/>
  <c r="C163" s="1"/>
  <c r="A337"/>
  <c r="B336"/>
  <c r="H336" s="1"/>
  <c r="G336"/>
  <c r="D163" l="1"/>
  <c r="A338"/>
  <c r="B337"/>
  <c r="H337" s="1"/>
  <c r="G337"/>
  <c r="E163" l="1"/>
  <c r="F163" s="1"/>
  <c r="I163" s="1"/>
  <c r="C164" s="1"/>
  <c r="B338"/>
  <c r="A339"/>
  <c r="G338"/>
  <c r="D164" l="1"/>
  <c r="A32" i="3"/>
  <c r="H338" i="2"/>
  <c r="B339"/>
  <c r="H339" s="1"/>
  <c r="A340"/>
  <c r="G339"/>
  <c r="E164" l="1"/>
  <c r="F164" s="1"/>
  <c r="I164" s="1"/>
  <c r="C165" s="1"/>
  <c r="A341"/>
  <c r="B340"/>
  <c r="H340" s="1"/>
  <c r="G340"/>
  <c r="D165" l="1"/>
  <c r="A342"/>
  <c r="B341"/>
  <c r="H341" s="1"/>
  <c r="G341"/>
  <c r="A343" l="1"/>
  <c r="B342"/>
  <c r="H342" s="1"/>
  <c r="G342"/>
  <c r="E165"/>
  <c r="F165" s="1"/>
  <c r="I165" s="1"/>
  <c r="C166" s="1"/>
  <c r="D166" l="1"/>
  <c r="A344"/>
  <c r="B343"/>
  <c r="H343" s="1"/>
  <c r="G343"/>
  <c r="E166" l="1"/>
  <c r="F166" s="1"/>
  <c r="I166" s="1"/>
  <c r="C167" s="1"/>
  <c r="B344"/>
  <c r="H344" s="1"/>
  <c r="A345"/>
  <c r="G344"/>
  <c r="D167" l="1"/>
  <c r="B345"/>
  <c r="H345" s="1"/>
  <c r="A346"/>
  <c r="G345"/>
  <c r="E167" l="1"/>
  <c r="F167" s="1"/>
  <c r="I167" s="1"/>
  <c r="C168" s="1"/>
  <c r="A347"/>
  <c r="B346"/>
  <c r="H346" s="1"/>
  <c r="G346"/>
  <c r="D168" l="1"/>
  <c r="A348"/>
  <c r="B347"/>
  <c r="H347" s="1"/>
  <c r="G347"/>
  <c r="F168" l="1"/>
  <c r="I168" s="1"/>
  <c r="C169" s="1"/>
  <c r="E168"/>
  <c r="A349"/>
  <c r="B348"/>
  <c r="H348" s="1"/>
  <c r="G348"/>
  <c r="D169" l="1"/>
  <c r="A350"/>
  <c r="B349"/>
  <c r="H349" s="1"/>
  <c r="G349"/>
  <c r="B350" l="1"/>
  <c r="A351"/>
  <c r="G350"/>
  <c r="E169"/>
  <c r="F169" s="1"/>
  <c r="I169" s="1"/>
  <c r="C170" s="1"/>
  <c r="D170" l="1"/>
  <c r="A33" i="3"/>
  <c r="H350" i="2"/>
  <c r="B351"/>
  <c r="H351" s="1"/>
  <c r="A352"/>
  <c r="G351"/>
  <c r="A353" l="1"/>
  <c r="B352"/>
  <c r="H352" s="1"/>
  <c r="G352"/>
  <c r="E170"/>
  <c r="F170" s="1"/>
  <c r="I170" s="1"/>
  <c r="C18" i="3" l="1"/>
  <c r="C171" i="2"/>
  <c r="A354"/>
  <c r="B353"/>
  <c r="H353" s="1"/>
  <c r="G353"/>
  <c r="D171" l="1"/>
  <c r="A355"/>
  <c r="B354"/>
  <c r="H354" s="1"/>
  <c r="G354"/>
  <c r="F171" l="1"/>
  <c r="I171" s="1"/>
  <c r="C172" s="1"/>
  <c r="E171"/>
  <c r="A356"/>
  <c r="B355"/>
  <c r="H355" s="1"/>
  <c r="G355"/>
  <c r="D172" l="1"/>
  <c r="A357"/>
  <c r="B356"/>
  <c r="H356" s="1"/>
  <c r="G356"/>
  <c r="E172" l="1"/>
  <c r="F172" s="1"/>
  <c r="I172" s="1"/>
  <c r="C173" s="1"/>
  <c r="A358"/>
  <c r="B357"/>
  <c r="H357" s="1"/>
  <c r="G357"/>
  <c r="D173" l="1"/>
  <c r="A359"/>
  <c r="B358"/>
  <c r="H358" s="1"/>
  <c r="G358"/>
  <c r="F173" l="1"/>
  <c r="I173" s="1"/>
  <c r="C174" s="1"/>
  <c r="E173"/>
  <c r="A360"/>
  <c r="B359"/>
  <c r="H359" s="1"/>
  <c r="G359"/>
  <c r="D174" l="1"/>
  <c r="A361"/>
  <c r="B360"/>
  <c r="H360" s="1"/>
  <c r="G360"/>
  <c r="E174" l="1"/>
  <c r="F174" s="1"/>
  <c r="I174" s="1"/>
  <c r="C175" s="1"/>
  <c r="A362"/>
  <c r="B361"/>
  <c r="H361" s="1"/>
  <c r="G361"/>
  <c r="D175" l="1"/>
  <c r="A363"/>
  <c r="B362"/>
  <c r="G362"/>
  <c r="A34" i="3" l="1"/>
  <c r="H362" i="2"/>
  <c r="E175"/>
  <c r="F175" s="1"/>
  <c r="I175" s="1"/>
  <c r="C176" s="1"/>
  <c r="A364"/>
  <c r="B363"/>
  <c r="H363" s="1"/>
  <c r="G363"/>
  <c r="D176" l="1"/>
  <c r="A365"/>
  <c r="B364"/>
  <c r="H364" s="1"/>
  <c r="G364"/>
  <c r="E176" l="1"/>
  <c r="F176" s="1"/>
  <c r="I176" s="1"/>
  <c r="C177" s="1"/>
  <c r="A366"/>
  <c r="B365"/>
  <c r="H365" s="1"/>
  <c r="G365"/>
  <c r="D177" l="1"/>
  <c r="A367"/>
  <c r="B366"/>
  <c r="H366" s="1"/>
  <c r="G366"/>
  <c r="E177" l="1"/>
  <c r="F177" s="1"/>
  <c r="I177" s="1"/>
  <c r="C178" s="1"/>
  <c r="A368"/>
  <c r="B367"/>
  <c r="H367" s="1"/>
  <c r="G367"/>
  <c r="D178" l="1"/>
  <c r="A369"/>
  <c r="B368"/>
  <c r="H368" s="1"/>
  <c r="G368"/>
  <c r="E178" l="1"/>
  <c r="F178" s="1"/>
  <c r="I178" s="1"/>
  <c r="C179" s="1"/>
  <c r="A370"/>
  <c r="B369"/>
  <c r="H369" s="1"/>
  <c r="G369"/>
  <c r="D179" l="1"/>
  <c r="B370"/>
  <c r="H370" s="1"/>
  <c r="A371"/>
  <c r="G370"/>
  <c r="F179" l="1"/>
  <c r="I179" s="1"/>
  <c r="C180" s="1"/>
  <c r="E179"/>
  <c r="B371"/>
  <c r="H371" s="1"/>
  <c r="A372"/>
  <c r="G371"/>
  <c r="D180" l="1"/>
  <c r="A373"/>
  <c r="B372"/>
  <c r="H372" s="1"/>
  <c r="G372"/>
  <c r="E180" l="1"/>
  <c r="F180" s="1"/>
  <c r="I180" s="1"/>
  <c r="C181" s="1"/>
  <c r="A374"/>
  <c r="B373"/>
  <c r="H373" s="1"/>
  <c r="G373"/>
  <c r="D181" l="1"/>
  <c r="A375"/>
  <c r="B374"/>
  <c r="G374"/>
  <c r="E181" l="1"/>
  <c r="F181" s="1"/>
  <c r="I181" s="1"/>
  <c r="C182" s="1"/>
  <c r="A376"/>
  <c r="B375"/>
  <c r="H375" s="1"/>
  <c r="G375"/>
  <c r="A35" i="3"/>
  <c r="H374" i="2"/>
  <c r="D182" l="1"/>
  <c r="B376"/>
  <c r="H376" s="1"/>
  <c r="A377"/>
  <c r="G376"/>
  <c r="E182" l="1"/>
  <c r="F182" s="1"/>
  <c r="I182" s="1"/>
  <c r="B377"/>
  <c r="H377" s="1"/>
  <c r="A378"/>
  <c r="G377"/>
  <c r="C19" i="3" l="1"/>
  <c r="C183" i="2"/>
  <c r="A379"/>
  <c r="B378"/>
  <c r="H378" s="1"/>
  <c r="G378"/>
  <c r="D183" l="1"/>
  <c r="A380"/>
  <c r="B379"/>
  <c r="H379" s="1"/>
  <c r="G379"/>
  <c r="E183" l="1"/>
  <c r="F183" s="1"/>
  <c r="I183" s="1"/>
  <c r="C184" s="1"/>
  <c r="A381"/>
  <c r="B380"/>
  <c r="H380" s="1"/>
  <c r="G380"/>
  <c r="D184" l="1"/>
  <c r="A382"/>
  <c r="B381"/>
  <c r="H381" s="1"/>
  <c r="G381"/>
  <c r="B382" l="1"/>
  <c r="H382" s="1"/>
  <c r="A383"/>
  <c r="G382"/>
  <c r="E184"/>
  <c r="F184" s="1"/>
  <c r="I184" s="1"/>
  <c r="C185" s="1"/>
  <c r="D185" l="1"/>
  <c r="B383"/>
  <c r="H383" s="1"/>
  <c r="A384"/>
  <c r="G383"/>
  <c r="E185" l="1"/>
  <c r="F185" s="1"/>
  <c r="I185" s="1"/>
  <c r="C186" s="1"/>
  <c r="A385"/>
  <c r="B384"/>
  <c r="H384" s="1"/>
  <c r="G384"/>
  <c r="D186" l="1"/>
  <c r="A386"/>
  <c r="B385"/>
  <c r="H385" s="1"/>
  <c r="G385"/>
  <c r="E186" l="1"/>
  <c r="F186" s="1"/>
  <c r="I186" s="1"/>
  <c r="C187" s="1"/>
  <c r="A387"/>
  <c r="B386"/>
  <c r="G386"/>
  <c r="D187" l="1"/>
  <c r="A388"/>
  <c r="B387"/>
  <c r="H387" s="1"/>
  <c r="G387"/>
  <c r="A36" i="3"/>
  <c r="H386" i="2"/>
  <c r="F187" l="1"/>
  <c r="I187" s="1"/>
  <c r="C188" s="1"/>
  <c r="E187"/>
  <c r="A389"/>
  <c r="B388"/>
  <c r="H388" s="1"/>
  <c r="G388"/>
  <c r="D188" l="1"/>
  <c r="A390"/>
  <c r="B389"/>
  <c r="H389" s="1"/>
  <c r="G389"/>
  <c r="E188" l="1"/>
  <c r="F188" s="1"/>
  <c r="I188" s="1"/>
  <c r="C189" s="1"/>
  <c r="A391"/>
  <c r="B390"/>
  <c r="H390" s="1"/>
  <c r="G390"/>
  <c r="D189" l="1"/>
  <c r="A392"/>
  <c r="B391"/>
  <c r="H391" s="1"/>
  <c r="G391"/>
  <c r="F189" l="1"/>
  <c r="I189" s="1"/>
  <c r="C190" s="1"/>
  <c r="E189"/>
  <c r="A393"/>
  <c r="B392"/>
  <c r="H392" s="1"/>
  <c r="G392"/>
  <c r="D190" l="1"/>
  <c r="A394"/>
  <c r="B393"/>
  <c r="H393" s="1"/>
  <c r="G393"/>
  <c r="E190" l="1"/>
  <c r="F190" s="1"/>
  <c r="I190" s="1"/>
  <c r="C191" s="1"/>
  <c r="A395"/>
  <c r="B394"/>
  <c r="H394" s="1"/>
  <c r="G394"/>
  <c r="D191" l="1"/>
  <c r="A396"/>
  <c r="B395"/>
  <c r="H395" s="1"/>
  <c r="G395"/>
  <c r="E191" l="1"/>
  <c r="F191" s="1"/>
  <c r="I191" s="1"/>
  <c r="C192" s="1"/>
  <c r="A397"/>
  <c r="B396"/>
  <c r="H396" s="1"/>
  <c r="G396"/>
  <c r="D192" l="1"/>
  <c r="A398"/>
  <c r="B397"/>
  <c r="H397" s="1"/>
  <c r="G397"/>
  <c r="E192" l="1"/>
  <c r="F192" s="1"/>
  <c r="I192" s="1"/>
  <c r="C193" s="1"/>
  <c r="A399"/>
  <c r="B398"/>
  <c r="G398"/>
  <c r="D193" l="1"/>
  <c r="A400"/>
  <c r="B399"/>
  <c r="H399" s="1"/>
  <c r="G399"/>
  <c r="A37" i="3"/>
  <c r="H398" i="2"/>
  <c r="B400" l="1"/>
  <c r="H400" s="1"/>
  <c r="A401"/>
  <c r="G400"/>
  <c r="E193"/>
  <c r="F193" s="1"/>
  <c r="I193" s="1"/>
  <c r="C194" s="1"/>
  <c r="D194" l="1"/>
  <c r="B401"/>
  <c r="H401" s="1"/>
  <c r="A402"/>
  <c r="G401"/>
  <c r="E194" l="1"/>
  <c r="F194" s="1"/>
  <c r="I194" s="1"/>
  <c r="A403"/>
  <c r="B402"/>
  <c r="H402" s="1"/>
  <c r="G402"/>
  <c r="C20" i="3" l="1"/>
  <c r="C195" i="2"/>
  <c r="A404"/>
  <c r="B403"/>
  <c r="H403" s="1"/>
  <c r="G403"/>
  <c r="D195" l="1"/>
  <c r="B404"/>
  <c r="H404" s="1"/>
  <c r="A405"/>
  <c r="G404"/>
  <c r="E195" l="1"/>
  <c r="F195" s="1"/>
  <c r="I195" s="1"/>
  <c r="C196" s="1"/>
  <c r="B405"/>
  <c r="H405" s="1"/>
  <c r="A406"/>
  <c r="G405"/>
  <c r="D196" l="1"/>
  <c r="A407"/>
  <c r="B406"/>
  <c r="H406" s="1"/>
  <c r="G406"/>
  <c r="E196" l="1"/>
  <c r="F196" s="1"/>
  <c r="I196" s="1"/>
  <c r="C197" s="1"/>
  <c r="A408"/>
  <c r="B407"/>
  <c r="H407" s="1"/>
  <c r="G407"/>
  <c r="D197" l="1"/>
  <c r="A409"/>
  <c r="B408"/>
  <c r="H408" s="1"/>
  <c r="G408"/>
  <c r="F197" l="1"/>
  <c r="I197" s="1"/>
  <c r="C198" s="1"/>
  <c r="E197"/>
  <c r="A410"/>
  <c r="B409"/>
  <c r="H409" s="1"/>
  <c r="G409"/>
  <c r="D198" l="1"/>
  <c r="A411"/>
  <c r="B410"/>
  <c r="G410"/>
  <c r="A38" i="3" l="1"/>
  <c r="H410" i="2"/>
  <c r="E198"/>
  <c r="F198" s="1"/>
  <c r="I198" s="1"/>
  <c r="C199" s="1"/>
  <c r="A412"/>
  <c r="B411"/>
  <c r="H411" s="1"/>
  <c r="G411"/>
  <c r="D199" l="1"/>
  <c r="A413"/>
  <c r="B412"/>
  <c r="H412" s="1"/>
  <c r="G412"/>
  <c r="E199" l="1"/>
  <c r="F199" s="1"/>
  <c r="I199" s="1"/>
  <c r="C200" s="1"/>
  <c r="A414"/>
  <c r="B413"/>
  <c r="H413" s="1"/>
  <c r="G413"/>
  <c r="D200" l="1"/>
  <c r="A415"/>
  <c r="B414"/>
  <c r="H414" s="1"/>
  <c r="G414"/>
  <c r="F200" l="1"/>
  <c r="I200" s="1"/>
  <c r="C201" s="1"/>
  <c r="E200"/>
  <c r="A416"/>
  <c r="B415"/>
  <c r="H415" s="1"/>
  <c r="G415"/>
  <c r="A417" l="1"/>
  <c r="B416"/>
  <c r="H416" s="1"/>
  <c r="G416"/>
  <c r="D201"/>
  <c r="A418" l="1"/>
  <c r="B417"/>
  <c r="H417" s="1"/>
  <c r="G417"/>
  <c r="E201"/>
  <c r="F201" s="1"/>
  <c r="I201" s="1"/>
  <c r="C202" s="1"/>
  <c r="D202" l="1"/>
  <c r="A419"/>
  <c r="B418"/>
  <c r="H418" s="1"/>
  <c r="G418"/>
  <c r="E202" l="1"/>
  <c r="F202" s="1"/>
  <c r="I202" s="1"/>
  <c r="C203" s="1"/>
  <c r="A420"/>
  <c r="B419"/>
  <c r="H419" s="1"/>
  <c r="G419"/>
  <c r="D203" l="1"/>
  <c r="A421"/>
  <c r="B420"/>
  <c r="H420" s="1"/>
  <c r="G420"/>
  <c r="E203" l="1"/>
  <c r="F203" s="1"/>
  <c r="I203" s="1"/>
  <c r="C204" s="1"/>
  <c r="A422"/>
  <c r="B421"/>
  <c r="H421" s="1"/>
  <c r="G421"/>
  <c r="D204" l="1"/>
  <c r="A423"/>
  <c r="B422"/>
  <c r="G422"/>
  <c r="E204" l="1"/>
  <c r="F204" s="1"/>
  <c r="I204" s="1"/>
  <c r="C205" s="1"/>
  <c r="A424"/>
  <c r="B423"/>
  <c r="H423" s="1"/>
  <c r="G423"/>
  <c r="A39" i="3"/>
  <c r="H422" i="2"/>
  <c r="D205" l="1"/>
  <c r="A425"/>
  <c r="B424"/>
  <c r="H424" s="1"/>
  <c r="G424"/>
  <c r="A426" l="1"/>
  <c r="B425"/>
  <c r="H425" s="1"/>
  <c r="G425"/>
  <c r="F205"/>
  <c r="I205" s="1"/>
  <c r="C206" s="1"/>
  <c r="E205"/>
  <c r="A427" l="1"/>
  <c r="B426"/>
  <c r="H426" s="1"/>
  <c r="G426"/>
  <c r="D206"/>
  <c r="A428" l="1"/>
  <c r="B427"/>
  <c r="H427" s="1"/>
  <c r="G427"/>
  <c r="E206"/>
  <c r="F206" s="1"/>
  <c r="I206" s="1"/>
  <c r="C21" i="3" l="1"/>
  <c r="C207" i="2"/>
  <c r="A429"/>
  <c r="B428"/>
  <c r="H428" s="1"/>
  <c r="G428"/>
  <c r="D207" l="1"/>
  <c r="A430"/>
  <c r="B429"/>
  <c r="H429" s="1"/>
  <c r="G429"/>
  <c r="E207" l="1"/>
  <c r="F207" s="1"/>
  <c r="I207" s="1"/>
  <c r="C208" s="1"/>
  <c r="A431"/>
  <c r="B430"/>
  <c r="H430" s="1"/>
  <c r="G430"/>
  <c r="D208" l="1"/>
  <c r="A432"/>
  <c r="B431"/>
  <c r="H431" s="1"/>
  <c r="G431"/>
  <c r="E208" l="1"/>
  <c r="F208" s="1"/>
  <c r="I208" s="1"/>
  <c r="C209" s="1"/>
  <c r="B432"/>
  <c r="H432" s="1"/>
  <c r="A433"/>
  <c r="G432"/>
  <c r="D209" l="1"/>
  <c r="B433"/>
  <c r="H433" s="1"/>
  <c r="A434"/>
  <c r="G433"/>
  <c r="E209" l="1"/>
  <c r="F209" s="1"/>
  <c r="I209" s="1"/>
  <c r="C210" s="1"/>
  <c r="B434"/>
  <c r="A435"/>
  <c r="G434"/>
  <c r="D210" l="1"/>
  <c r="A40" i="3"/>
  <c r="H434" i="2"/>
  <c r="B435"/>
  <c r="H435" s="1"/>
  <c r="A436"/>
  <c r="G435"/>
  <c r="E210" l="1"/>
  <c r="F210" s="1"/>
  <c r="I210" s="1"/>
  <c r="C211" s="1"/>
  <c r="B436"/>
  <c r="H436" s="1"/>
  <c r="A437"/>
  <c r="G436"/>
  <c r="D211" l="1"/>
  <c r="B437"/>
  <c r="H437" s="1"/>
  <c r="A438"/>
  <c r="G437"/>
  <c r="F211" l="1"/>
  <c r="I211" s="1"/>
  <c r="C212" s="1"/>
  <c r="E211"/>
  <c r="B438"/>
  <c r="H438" s="1"/>
  <c r="A439"/>
  <c r="G438"/>
  <c r="D212" l="1"/>
  <c r="A440"/>
  <c r="B439"/>
  <c r="H439" s="1"/>
  <c r="G439"/>
  <c r="E212" l="1"/>
  <c r="F212" s="1"/>
  <c r="I212" s="1"/>
  <c r="C213" s="1"/>
  <c r="A441"/>
  <c r="B440"/>
  <c r="H440" s="1"/>
  <c r="G440"/>
  <c r="D213" l="1"/>
  <c r="B441"/>
  <c r="H441" s="1"/>
  <c r="A442"/>
  <c r="G441"/>
  <c r="F213" l="1"/>
  <c r="I213" s="1"/>
  <c r="C214" s="1"/>
  <c r="E213"/>
  <c r="A443"/>
  <c r="B442"/>
  <c r="H442" s="1"/>
  <c r="G442"/>
  <c r="D214" l="1"/>
  <c r="A444"/>
  <c r="B443"/>
  <c r="H443" s="1"/>
  <c r="G443"/>
  <c r="E214" l="1"/>
  <c r="F214" s="1"/>
  <c r="I214" s="1"/>
  <c r="C215" s="1"/>
  <c r="A445"/>
  <c r="B444"/>
  <c r="H444" s="1"/>
  <c r="G444"/>
  <c r="D215" l="1"/>
  <c r="B445"/>
  <c r="H445" s="1"/>
  <c r="A446"/>
  <c r="G445"/>
  <c r="E215" l="1"/>
  <c r="F215" s="1"/>
  <c r="I215" s="1"/>
  <c r="C216" s="1"/>
  <c r="A447"/>
  <c r="B446"/>
  <c r="G446"/>
  <c r="D216" l="1"/>
  <c r="A448"/>
  <c r="B447"/>
  <c r="H447" s="1"/>
  <c r="G447"/>
  <c r="A41" i="3"/>
  <c r="H446" i="2"/>
  <c r="E216" l="1"/>
  <c r="F216" s="1"/>
  <c r="I216" s="1"/>
  <c r="C217" s="1"/>
  <c r="B448"/>
  <c r="H448" s="1"/>
  <c r="A449"/>
  <c r="G448"/>
  <c r="D217" l="1"/>
  <c r="B449"/>
  <c r="H449" s="1"/>
  <c r="A450"/>
  <c r="G449"/>
  <c r="E217" l="1"/>
  <c r="F217" s="1"/>
  <c r="I217" s="1"/>
  <c r="C218" s="1"/>
  <c r="B450"/>
  <c r="H450" s="1"/>
  <c r="A451"/>
  <c r="G450"/>
  <c r="D218" l="1"/>
  <c r="A452"/>
  <c r="B451"/>
  <c r="H451" s="1"/>
  <c r="G451"/>
  <c r="E218" l="1"/>
  <c r="F218" s="1"/>
  <c r="I218" s="1"/>
  <c r="A453"/>
  <c r="B452"/>
  <c r="H452" s="1"/>
  <c r="G452"/>
  <c r="C22" i="3" l="1"/>
  <c r="C219" i="2"/>
  <c r="A454"/>
  <c r="B453"/>
  <c r="H453" s="1"/>
  <c r="G453"/>
  <c r="D219" l="1"/>
  <c r="A455"/>
  <c r="B454"/>
  <c r="H454" s="1"/>
  <c r="G454"/>
  <c r="F219" l="1"/>
  <c r="I219" s="1"/>
  <c r="C220" s="1"/>
  <c r="E219"/>
  <c r="A456"/>
  <c r="B455"/>
  <c r="H455" s="1"/>
  <c r="G455"/>
  <c r="D220" l="1"/>
  <c r="B456"/>
  <c r="H456" s="1"/>
  <c r="A457"/>
  <c r="G456"/>
  <c r="E220" l="1"/>
  <c r="F220" s="1"/>
  <c r="I220" s="1"/>
  <c r="C221" s="1"/>
  <c r="A458"/>
  <c r="B457"/>
  <c r="H457" s="1"/>
  <c r="G457"/>
  <c r="D221" l="1"/>
  <c r="B458"/>
  <c r="A459"/>
  <c r="G458"/>
  <c r="E221" l="1"/>
  <c r="F221" s="1"/>
  <c r="I221" s="1"/>
  <c r="C222" s="1"/>
  <c r="A42" i="3"/>
  <c r="H458" i="2"/>
  <c r="A460"/>
  <c r="B459"/>
  <c r="H459" s="1"/>
  <c r="G459"/>
  <c r="D222" l="1"/>
  <c r="A461"/>
  <c r="B460"/>
  <c r="H460" s="1"/>
  <c r="G460"/>
  <c r="E222" l="1"/>
  <c r="F222" s="1"/>
  <c r="I222" s="1"/>
  <c r="C223" s="1"/>
  <c r="B461"/>
  <c r="H461" s="1"/>
  <c r="A462"/>
  <c r="G461"/>
  <c r="D223" l="1"/>
  <c r="B462"/>
  <c r="H462" s="1"/>
  <c r="A463"/>
  <c r="G462"/>
  <c r="E223" l="1"/>
  <c r="F223" s="1"/>
  <c r="I223" s="1"/>
  <c r="C224" s="1"/>
  <c r="A464"/>
  <c r="B463"/>
  <c r="H463" s="1"/>
  <c r="G463"/>
  <c r="D224" l="1"/>
  <c r="B464"/>
  <c r="H464" s="1"/>
  <c r="A465"/>
  <c r="G464"/>
  <c r="F224" l="1"/>
  <c r="I224" s="1"/>
  <c r="C225" s="1"/>
  <c r="E224"/>
  <c r="A466"/>
  <c r="B465"/>
  <c r="H465" s="1"/>
  <c r="G465"/>
  <c r="D225" l="1"/>
  <c r="A467"/>
  <c r="B466"/>
  <c r="H466" s="1"/>
  <c r="G466"/>
  <c r="A468" l="1"/>
  <c r="B467"/>
  <c r="H467" s="1"/>
  <c r="G467"/>
  <c r="E225"/>
  <c r="F225" s="1"/>
  <c r="I225" s="1"/>
  <c r="C226" s="1"/>
  <c r="D226" l="1"/>
  <c r="B468"/>
  <c r="H468" s="1"/>
  <c r="A469"/>
  <c r="G468"/>
  <c r="E226" l="1"/>
  <c r="F226" s="1"/>
  <c r="I226" s="1"/>
  <c r="C227" s="1"/>
  <c r="B469"/>
  <c r="H469" s="1"/>
  <c r="A470"/>
  <c r="G469"/>
  <c r="B470" l="1"/>
  <c r="A471"/>
  <c r="G470"/>
  <c r="D227"/>
  <c r="F227" l="1"/>
  <c r="I227" s="1"/>
  <c r="C228" s="1"/>
  <c r="E227"/>
  <c r="A43" i="3"/>
  <c r="H470" i="2"/>
  <c r="A472"/>
  <c r="B471"/>
  <c r="H471" s="1"/>
  <c r="G471"/>
  <c r="D228" l="1"/>
  <c r="A473"/>
  <c r="B472"/>
  <c r="H472" s="1"/>
  <c r="G472"/>
  <c r="E228" l="1"/>
  <c r="F228" s="1"/>
  <c r="I228" s="1"/>
  <c r="C229" s="1"/>
  <c r="A474"/>
  <c r="B473"/>
  <c r="H473" s="1"/>
  <c r="G473"/>
  <c r="D229" l="1"/>
  <c r="B474"/>
  <c r="H474" s="1"/>
  <c r="A475"/>
  <c r="G474"/>
  <c r="F229" l="1"/>
  <c r="I229" s="1"/>
  <c r="C230" s="1"/>
  <c r="E229"/>
  <c r="A476"/>
  <c r="B475"/>
  <c r="H475" s="1"/>
  <c r="G475"/>
  <c r="D230" l="1"/>
  <c r="A477"/>
  <c r="B476"/>
  <c r="H476" s="1"/>
  <c r="G476"/>
  <c r="E230" l="1"/>
  <c r="F230" s="1"/>
  <c r="I230" s="1"/>
  <c r="A478"/>
  <c r="B477"/>
  <c r="H477" s="1"/>
  <c r="G477"/>
  <c r="C23" i="3" l="1"/>
  <c r="C231" i="2"/>
  <c r="A479"/>
  <c r="B478"/>
  <c r="H478" s="1"/>
  <c r="G478"/>
  <c r="D231" l="1"/>
  <c r="A480"/>
  <c r="B479"/>
  <c r="H479" s="1"/>
  <c r="G479"/>
  <c r="E231" l="1"/>
  <c r="F231" s="1"/>
  <c r="I231" s="1"/>
  <c r="C232" s="1"/>
  <c r="B480"/>
  <c r="H480" s="1"/>
  <c r="A481"/>
  <c r="G480"/>
  <c r="D232" l="1"/>
  <c r="B481"/>
  <c r="H481" s="1"/>
  <c r="A482"/>
  <c r="G481"/>
  <c r="E232" l="1"/>
  <c r="F232" s="1"/>
  <c r="I232" s="1"/>
  <c r="C233" s="1"/>
  <c r="A483"/>
  <c r="B482"/>
  <c r="G482"/>
  <c r="D233" l="1"/>
  <c r="A484"/>
  <c r="B483"/>
  <c r="H483" s="1"/>
  <c r="G483"/>
  <c r="A44" i="3"/>
  <c r="H482" i="2"/>
  <c r="E233" l="1"/>
  <c r="F233" s="1"/>
  <c r="I233" s="1"/>
  <c r="C234" s="1"/>
  <c r="A485"/>
  <c r="B484"/>
  <c r="H484" s="1"/>
  <c r="G484"/>
  <c r="D234" l="1"/>
  <c r="A486"/>
  <c r="B485"/>
  <c r="H485" s="1"/>
  <c r="G485"/>
  <c r="E234" l="1"/>
  <c r="F234" s="1"/>
  <c r="I234" s="1"/>
  <c r="C235" s="1"/>
  <c r="A487"/>
  <c r="B486"/>
  <c r="H486" s="1"/>
  <c r="G486"/>
  <c r="D235" l="1"/>
  <c r="A488"/>
  <c r="B487"/>
  <c r="H487" s="1"/>
  <c r="G487"/>
  <c r="F235" l="1"/>
  <c r="I235" s="1"/>
  <c r="C236" s="1"/>
  <c r="E235"/>
  <c r="A489"/>
  <c r="B488"/>
  <c r="H488" s="1"/>
  <c r="G488"/>
  <c r="D236" l="1"/>
  <c r="B489"/>
  <c r="H489" s="1"/>
  <c r="A490"/>
  <c r="G489"/>
  <c r="A491" l="1"/>
  <c r="B490"/>
  <c r="H490" s="1"/>
  <c r="G490"/>
  <c r="E236"/>
  <c r="F236" s="1"/>
  <c r="I236" s="1"/>
  <c r="C237" s="1"/>
  <c r="D237" l="1"/>
  <c r="A492"/>
  <c r="B491"/>
  <c r="H491" s="1"/>
  <c r="G491"/>
  <c r="E237" l="1"/>
  <c r="F237" s="1"/>
  <c r="I237" s="1"/>
  <c r="C238" s="1"/>
  <c r="A493"/>
  <c r="B492"/>
  <c r="H492" s="1"/>
  <c r="G492"/>
  <c r="D238" l="1"/>
  <c r="B493"/>
  <c r="H493" s="1"/>
  <c r="A494"/>
  <c r="G493"/>
  <c r="B494" l="1"/>
  <c r="A495"/>
  <c r="G494"/>
  <c r="E238"/>
  <c r="F238" s="1"/>
  <c r="I238" s="1"/>
  <c r="C239" s="1"/>
  <c r="D239" l="1"/>
  <c r="A45" i="3"/>
  <c r="H494" i="2"/>
  <c r="A496"/>
  <c r="B495"/>
  <c r="H495" s="1"/>
  <c r="G495"/>
  <c r="E239" l="1"/>
  <c r="F239" s="1"/>
  <c r="I239" s="1"/>
  <c r="C240" s="1"/>
  <c r="A497"/>
  <c r="B496"/>
  <c r="H496" s="1"/>
  <c r="G496"/>
  <c r="D240" l="1"/>
  <c r="A498"/>
  <c r="B497"/>
  <c r="H497" s="1"/>
  <c r="G497"/>
  <c r="E240" l="1"/>
  <c r="F240" s="1"/>
  <c r="I240" s="1"/>
  <c r="C241" s="1"/>
  <c r="A499"/>
  <c r="B498"/>
  <c r="H498" s="1"/>
  <c r="G498"/>
  <c r="D241" l="1"/>
  <c r="A500"/>
  <c r="B499"/>
  <c r="H499" s="1"/>
  <c r="G499"/>
  <c r="E241" l="1"/>
  <c r="F241" s="1"/>
  <c r="I241" s="1"/>
  <c r="C242" s="1"/>
  <c r="B500"/>
  <c r="H500" s="1"/>
  <c r="A501"/>
  <c r="G500"/>
  <c r="D242" l="1"/>
  <c r="A502"/>
  <c r="B501"/>
  <c r="H501" s="1"/>
  <c r="G501"/>
  <c r="E242" l="1"/>
  <c r="F242" s="1"/>
  <c r="I242" s="1"/>
  <c r="A503"/>
  <c r="B502"/>
  <c r="H502" s="1"/>
  <c r="G502"/>
  <c r="C24" i="3" l="1"/>
  <c r="C243" i="2"/>
  <c r="A504"/>
  <c r="B503"/>
  <c r="H503" s="1"/>
  <c r="G503"/>
  <c r="D243" l="1"/>
  <c r="A505"/>
  <c r="B504"/>
  <c r="H504" s="1"/>
  <c r="G504"/>
  <c r="E243" l="1"/>
  <c r="F243" s="1"/>
  <c r="I243" s="1"/>
  <c r="C244" s="1"/>
  <c r="A506"/>
  <c r="B505"/>
  <c r="H505" s="1"/>
  <c r="G505"/>
  <c r="D244" l="1"/>
  <c r="B506"/>
  <c r="A507"/>
  <c r="G506"/>
  <c r="E244" l="1"/>
  <c r="F244" s="1"/>
  <c r="I244" s="1"/>
  <c r="C245" s="1"/>
  <c r="A46" i="3"/>
  <c r="H506" i="2"/>
  <c r="A508"/>
  <c r="B507"/>
  <c r="H507" s="1"/>
  <c r="G507"/>
  <c r="D245" l="1"/>
  <c r="A509"/>
  <c r="B508"/>
  <c r="H508" s="1"/>
  <c r="G508"/>
  <c r="E245" l="1"/>
  <c r="F245" s="1"/>
  <c r="I245" s="1"/>
  <c r="C246" s="1"/>
  <c r="A510"/>
  <c r="B509"/>
  <c r="H509" s="1"/>
  <c r="G509"/>
  <c r="D246" l="1"/>
  <c r="B510"/>
  <c r="H510" s="1"/>
  <c r="A511"/>
  <c r="G510"/>
  <c r="E246" l="1"/>
  <c r="F246" s="1"/>
  <c r="I246" s="1"/>
  <c r="C247" s="1"/>
  <c r="A512"/>
  <c r="B511"/>
  <c r="H511" s="1"/>
  <c r="G511"/>
  <c r="D247" l="1"/>
  <c r="A513"/>
  <c r="B512"/>
  <c r="H512" s="1"/>
  <c r="G512"/>
  <c r="E247" l="1"/>
  <c r="F247" s="1"/>
  <c r="I247" s="1"/>
  <c r="C248" s="1"/>
  <c r="B513"/>
  <c r="H513" s="1"/>
  <c r="A514"/>
  <c r="G513"/>
  <c r="D248" l="1"/>
  <c r="A515"/>
  <c r="B514"/>
  <c r="H514" s="1"/>
  <c r="G514"/>
  <c r="E248" l="1"/>
  <c r="F248" s="1"/>
  <c r="I248" s="1"/>
  <c r="C249" s="1"/>
  <c r="A516"/>
  <c r="B515"/>
  <c r="H515" s="1"/>
  <c r="G515"/>
  <c r="D249" l="1"/>
  <c r="A517"/>
  <c r="B516"/>
  <c r="H516" s="1"/>
  <c r="G516"/>
  <c r="E249" l="1"/>
  <c r="F249" s="1"/>
  <c r="I249" s="1"/>
  <c r="C250" s="1"/>
  <c r="A518"/>
  <c r="B517"/>
  <c r="H517" s="1"/>
  <c r="G517"/>
  <c r="D250" l="1"/>
  <c r="A519"/>
  <c r="B518"/>
  <c r="G518"/>
  <c r="A520" l="1"/>
  <c r="B519"/>
  <c r="H519" s="1"/>
  <c r="G519"/>
  <c r="E250"/>
  <c r="F250" s="1"/>
  <c r="I250" s="1"/>
  <c r="C251" s="1"/>
  <c r="H518"/>
  <c r="A47" i="3"/>
  <c r="D251" i="2" l="1"/>
  <c r="A521"/>
  <c r="B520"/>
  <c r="H520" s="1"/>
  <c r="G520"/>
  <c r="F251" l="1"/>
  <c r="I251" s="1"/>
  <c r="C252" s="1"/>
  <c r="E251"/>
  <c r="A522"/>
  <c r="B521"/>
  <c r="H521" s="1"/>
  <c r="G521"/>
  <c r="D252" l="1"/>
  <c r="A523"/>
  <c r="B522"/>
  <c r="H522" s="1"/>
  <c r="G522"/>
  <c r="E252" l="1"/>
  <c r="F252" s="1"/>
  <c r="I252" s="1"/>
  <c r="C253" s="1"/>
  <c r="B523"/>
  <c r="H523" s="1"/>
  <c r="A524"/>
  <c r="G523"/>
  <c r="D253" l="1"/>
  <c r="A525"/>
  <c r="B524"/>
  <c r="H524" s="1"/>
  <c r="G524"/>
  <c r="E253" l="1"/>
  <c r="F253" s="1"/>
  <c r="I253" s="1"/>
  <c r="C254" s="1"/>
  <c r="A526"/>
  <c r="B525"/>
  <c r="H525" s="1"/>
  <c r="G525"/>
  <c r="D254" l="1"/>
  <c r="B526"/>
  <c r="H526" s="1"/>
  <c r="A527"/>
  <c r="G526"/>
  <c r="E254" l="1"/>
  <c r="F254" s="1"/>
  <c r="I254" s="1"/>
  <c r="A528"/>
  <c r="B527"/>
  <c r="H527" s="1"/>
  <c r="G527"/>
  <c r="C25" i="3" l="1"/>
  <c r="C255" i="2"/>
  <c r="A529"/>
  <c r="B528"/>
  <c r="H528" s="1"/>
  <c r="G528"/>
  <c r="D255" l="1"/>
  <c r="B529"/>
  <c r="H529" s="1"/>
  <c r="A530"/>
  <c r="G529"/>
  <c r="E255" l="1"/>
  <c r="F255" s="1"/>
  <c r="I255" s="1"/>
  <c r="C256" s="1"/>
  <c r="A531"/>
  <c r="B530"/>
  <c r="G530"/>
  <c r="D256" l="1"/>
  <c r="A532"/>
  <c r="B531"/>
  <c r="H531" s="1"/>
  <c r="G531"/>
  <c r="A48" i="3"/>
  <c r="H530" i="2"/>
  <c r="E256" l="1"/>
  <c r="F256" s="1"/>
  <c r="I256" s="1"/>
  <c r="C257" s="1"/>
  <c r="A533"/>
  <c r="B532"/>
  <c r="H532" s="1"/>
  <c r="G532"/>
  <c r="D257" l="1"/>
  <c r="A534"/>
  <c r="B533"/>
  <c r="H533" s="1"/>
  <c r="G533"/>
  <c r="E257" l="1"/>
  <c r="F257" s="1"/>
  <c r="I257" s="1"/>
  <c r="C258" s="1"/>
  <c r="A535"/>
  <c r="B534"/>
  <c r="H534" s="1"/>
  <c r="G534"/>
  <c r="D258" l="1"/>
  <c r="A536"/>
  <c r="B535"/>
  <c r="H535" s="1"/>
  <c r="G535"/>
  <c r="F258" l="1"/>
  <c r="I258" s="1"/>
  <c r="C259" s="1"/>
  <c r="E258"/>
  <c r="B536"/>
  <c r="H536" s="1"/>
  <c r="A537"/>
  <c r="G536"/>
  <c r="D259" l="1"/>
  <c r="A538"/>
  <c r="B537"/>
  <c r="H537" s="1"/>
  <c r="G537"/>
  <c r="F259" l="1"/>
  <c r="I259" s="1"/>
  <c r="C260" s="1"/>
  <c r="E259"/>
  <c r="A539"/>
  <c r="B538"/>
  <c r="H538" s="1"/>
  <c r="G538"/>
  <c r="D260" l="1"/>
  <c r="B539"/>
  <c r="H539" s="1"/>
  <c r="A540"/>
  <c r="G539"/>
  <c r="E260" l="1"/>
  <c r="F260" s="1"/>
  <c r="I260" s="1"/>
  <c r="C261" s="1"/>
  <c r="A541"/>
  <c r="B540"/>
  <c r="H540" s="1"/>
  <c r="G540"/>
  <c r="D261" l="1"/>
  <c r="B541"/>
  <c r="H541" s="1"/>
  <c r="A542"/>
  <c r="G541"/>
  <c r="E261" l="1"/>
  <c r="F261" s="1"/>
  <c r="I261" s="1"/>
  <c r="C262" s="1"/>
  <c r="B542"/>
  <c r="A543"/>
  <c r="G542"/>
  <c r="D262" l="1"/>
  <c r="A49" i="3"/>
  <c r="H542" i="2"/>
  <c r="A544"/>
  <c r="B543"/>
  <c r="H543" s="1"/>
  <c r="G543"/>
  <c r="E262" l="1"/>
  <c r="F262" s="1"/>
  <c r="I262" s="1"/>
  <c r="C263" s="1"/>
  <c r="A545"/>
  <c r="B544"/>
  <c r="H544" s="1"/>
  <c r="G544"/>
  <c r="D263" l="1"/>
  <c r="B545"/>
  <c r="H545" s="1"/>
  <c r="A546"/>
  <c r="G545"/>
  <c r="B546" l="1"/>
  <c r="H546" s="1"/>
  <c r="A547"/>
  <c r="G546"/>
  <c r="E263"/>
  <c r="F263" s="1"/>
  <c r="I263" s="1"/>
  <c r="C264" s="1"/>
  <c r="D264" l="1"/>
  <c r="B547"/>
  <c r="H547" s="1"/>
  <c r="A548"/>
  <c r="G547"/>
  <c r="E264" l="1"/>
  <c r="F264" s="1"/>
  <c r="I264" s="1"/>
  <c r="C265" s="1"/>
  <c r="A549"/>
  <c r="B548"/>
  <c r="H548" s="1"/>
  <c r="G548"/>
  <c r="D265" l="1"/>
  <c r="B549"/>
  <c r="H549" s="1"/>
  <c r="A550"/>
  <c r="G549"/>
  <c r="A551" l="1"/>
  <c r="B550"/>
  <c r="H550" s="1"/>
  <c r="G550"/>
  <c r="E265"/>
  <c r="F265" s="1"/>
  <c r="I265" s="1"/>
  <c r="C266" s="1"/>
  <c r="D266" l="1"/>
  <c r="A552"/>
  <c r="B551"/>
  <c r="H551" s="1"/>
  <c r="G551"/>
  <c r="E266" l="1"/>
  <c r="F266" s="1"/>
  <c r="I266" s="1"/>
  <c r="B552"/>
  <c r="H552" s="1"/>
  <c r="A553"/>
  <c r="G552"/>
  <c r="C26" i="3" l="1"/>
  <c r="C267" i="2"/>
  <c r="B553"/>
  <c r="H553" s="1"/>
  <c r="A554"/>
  <c r="G553"/>
  <c r="D267" l="1"/>
  <c r="B554"/>
  <c r="A555"/>
  <c r="G554"/>
  <c r="A50" i="3" l="1"/>
  <c r="H554" i="2"/>
  <c r="B555"/>
  <c r="H555" s="1"/>
  <c r="A556"/>
  <c r="G555"/>
  <c r="E267"/>
  <c r="F267" s="1"/>
  <c r="I267" s="1"/>
  <c r="C268" s="1"/>
  <c r="D268" l="1"/>
  <c r="A557"/>
  <c r="B556"/>
  <c r="H556" s="1"/>
  <c r="G556"/>
  <c r="E268" l="1"/>
  <c r="F268" s="1"/>
  <c r="I268" s="1"/>
  <c r="C269" s="1"/>
  <c r="A558"/>
  <c r="B557"/>
  <c r="H557" s="1"/>
  <c r="G557"/>
  <c r="D269" l="1"/>
  <c r="A559"/>
  <c r="B558"/>
  <c r="H558" s="1"/>
  <c r="G558"/>
  <c r="A560" l="1"/>
  <c r="B559"/>
  <c r="H559" s="1"/>
  <c r="G559"/>
  <c r="E269"/>
  <c r="F269" s="1"/>
  <c r="I269" s="1"/>
  <c r="C270" s="1"/>
  <c r="D270" l="1"/>
  <c r="A561"/>
  <c r="B560"/>
  <c r="H560" s="1"/>
  <c r="G560"/>
  <c r="E270" l="1"/>
  <c r="F270" s="1"/>
  <c r="I270" s="1"/>
  <c r="C271" s="1"/>
  <c r="B561"/>
  <c r="H561" s="1"/>
  <c r="A562"/>
  <c r="G561"/>
  <c r="D271" l="1"/>
  <c r="B562"/>
  <c r="H562" s="1"/>
  <c r="A563"/>
  <c r="G562"/>
  <c r="E271" l="1"/>
  <c r="F271" s="1"/>
  <c r="I271" s="1"/>
  <c r="C272" s="1"/>
  <c r="A564"/>
  <c r="B563"/>
  <c r="H563" s="1"/>
  <c r="G563"/>
  <c r="D272" l="1"/>
  <c r="A565"/>
  <c r="B564"/>
  <c r="H564" s="1"/>
  <c r="G564"/>
  <c r="E272" l="1"/>
  <c r="F272" s="1"/>
  <c r="I272" s="1"/>
  <c r="C273" s="1"/>
  <c r="B565"/>
  <c r="H565" s="1"/>
  <c r="A566"/>
  <c r="G565"/>
  <c r="D273" l="1"/>
  <c r="B566"/>
  <c r="A567"/>
  <c r="G566"/>
  <c r="H566" l="1"/>
  <c r="A51" i="3"/>
  <c r="E273" i="2"/>
  <c r="F273" s="1"/>
  <c r="I273" s="1"/>
  <c r="C274" s="1"/>
  <c r="A568"/>
  <c r="B567"/>
  <c r="H567" s="1"/>
  <c r="G567"/>
  <c r="D274" l="1"/>
  <c r="B568"/>
  <c r="H568" s="1"/>
  <c r="A569"/>
  <c r="G568"/>
  <c r="E274" l="1"/>
  <c r="F274" s="1"/>
  <c r="I274" s="1"/>
  <c r="C275" s="1"/>
  <c r="A570"/>
  <c r="B569"/>
  <c r="H569" s="1"/>
  <c r="G569"/>
  <c r="D275" l="1"/>
  <c r="A571"/>
  <c r="B570"/>
  <c r="H570" s="1"/>
  <c r="G570"/>
  <c r="F275" l="1"/>
  <c r="I275" s="1"/>
  <c r="C276" s="1"/>
  <c r="E275"/>
  <c r="A572"/>
  <c r="B571"/>
  <c r="H571" s="1"/>
  <c r="G571"/>
  <c r="D276" l="1"/>
  <c r="A573"/>
  <c r="B572"/>
  <c r="H572" s="1"/>
  <c r="G572"/>
  <c r="E276" l="1"/>
  <c r="F276" s="1"/>
  <c r="I276" s="1"/>
  <c r="C277" s="1"/>
  <c r="A574"/>
  <c r="B573"/>
  <c r="H573" s="1"/>
  <c r="G573"/>
  <c r="D277" l="1"/>
  <c r="B574"/>
  <c r="H574" s="1"/>
  <c r="A575"/>
  <c r="G574"/>
  <c r="A576" l="1"/>
  <c r="B575"/>
  <c r="H575" s="1"/>
  <c r="G575"/>
  <c r="E277"/>
  <c r="F277" s="1"/>
  <c r="I277" s="1"/>
  <c r="C278" s="1"/>
  <c r="D278" l="1"/>
  <c r="A577"/>
  <c r="B576"/>
  <c r="H576" s="1"/>
  <c r="G576"/>
  <c r="E278" l="1"/>
  <c r="F278" s="1"/>
  <c r="I278" s="1"/>
  <c r="A578"/>
  <c r="B577"/>
  <c r="H577" s="1"/>
  <c r="G577"/>
  <c r="C27" i="3" l="1"/>
  <c r="C279" i="2"/>
  <c r="B578"/>
  <c r="A579"/>
  <c r="G578"/>
  <c r="A52" i="3" l="1"/>
  <c r="H578" i="2"/>
  <c r="D279"/>
  <c r="B579"/>
  <c r="H579" s="1"/>
  <c r="A580"/>
  <c r="G579"/>
  <c r="E279" l="1"/>
  <c r="F279" s="1"/>
  <c r="I279" s="1"/>
  <c r="C280" s="1"/>
  <c r="A581"/>
  <c r="B580"/>
  <c r="H580" s="1"/>
  <c r="G580"/>
  <c r="D280" l="1"/>
  <c r="A582"/>
  <c r="B581"/>
  <c r="H581" s="1"/>
  <c r="G581"/>
  <c r="E280" l="1"/>
  <c r="F280" s="1"/>
  <c r="I280" s="1"/>
  <c r="C281" s="1"/>
  <c r="A583"/>
  <c r="B582"/>
  <c r="H582" s="1"/>
  <c r="G582"/>
  <c r="D281" l="1"/>
  <c r="A584"/>
  <c r="B583"/>
  <c r="H583" s="1"/>
  <c r="G583"/>
  <c r="B584" l="1"/>
  <c r="H584" s="1"/>
  <c r="A585"/>
  <c r="G584"/>
  <c r="E281"/>
  <c r="F281" s="1"/>
  <c r="I281" s="1"/>
  <c r="C282" s="1"/>
  <c r="D282" l="1"/>
  <c r="B585"/>
  <c r="H585" s="1"/>
  <c r="A586"/>
  <c r="G585"/>
  <c r="E282" l="1"/>
  <c r="F282" s="1"/>
  <c r="I282" s="1"/>
  <c r="C283" s="1"/>
  <c r="A587"/>
  <c r="B586"/>
  <c r="H586" s="1"/>
  <c r="G586"/>
  <c r="D283" l="1"/>
  <c r="A588"/>
  <c r="B587"/>
  <c r="H587" s="1"/>
  <c r="G587"/>
  <c r="F283" l="1"/>
  <c r="I283" s="1"/>
  <c r="C284" s="1"/>
  <c r="E283"/>
  <c r="A589"/>
  <c r="B588"/>
  <c r="H588" s="1"/>
  <c r="G588"/>
  <c r="D284" l="1"/>
  <c r="A590"/>
  <c r="B589"/>
  <c r="H589" s="1"/>
  <c r="G589"/>
  <c r="A591" l="1"/>
  <c r="B590"/>
  <c r="G590"/>
  <c r="E284"/>
  <c r="F284" s="1"/>
  <c r="I284" s="1"/>
  <c r="C285" s="1"/>
  <c r="D285" l="1"/>
  <c r="A592"/>
  <c r="B591"/>
  <c r="H591" s="1"/>
  <c r="G591"/>
  <c r="A53" i="3"/>
  <c r="H590" i="2"/>
  <c r="E285" l="1"/>
  <c r="F285" s="1"/>
  <c r="I285" s="1"/>
  <c r="C286" s="1"/>
  <c r="A593"/>
  <c r="B592"/>
  <c r="H592" s="1"/>
  <c r="G592"/>
  <c r="D286" l="1"/>
  <c r="A594"/>
  <c r="B593"/>
  <c r="H593" s="1"/>
  <c r="G593"/>
  <c r="E286" l="1"/>
  <c r="F286" s="1"/>
  <c r="I286" s="1"/>
  <c r="C287" s="1"/>
  <c r="A595"/>
  <c r="B594"/>
  <c r="H594" s="1"/>
  <c r="G594"/>
  <c r="D287" l="1"/>
  <c r="A596"/>
  <c r="B595"/>
  <c r="H595" s="1"/>
  <c r="G595"/>
  <c r="E287" l="1"/>
  <c r="F287" s="1"/>
  <c r="I287" s="1"/>
  <c r="C288" s="1"/>
  <c r="A597"/>
  <c r="B596"/>
  <c r="H596" s="1"/>
  <c r="G596"/>
  <c r="D288" l="1"/>
  <c r="B597"/>
  <c r="H597" s="1"/>
  <c r="A598"/>
  <c r="G597"/>
  <c r="B598" l="1"/>
  <c r="H598" s="1"/>
  <c r="A599"/>
  <c r="G598"/>
  <c r="E288"/>
  <c r="F288" s="1"/>
  <c r="I288" s="1"/>
  <c r="C289" s="1"/>
  <c r="D289" l="1"/>
  <c r="A600"/>
  <c r="B599"/>
  <c r="H599" s="1"/>
  <c r="G599"/>
  <c r="E289" l="1"/>
  <c r="F289" s="1"/>
  <c r="I289" s="1"/>
  <c r="C290" s="1"/>
  <c r="A601"/>
  <c r="B600"/>
  <c r="H600" s="1"/>
  <c r="G600"/>
  <c r="D290" l="1"/>
  <c r="A602"/>
  <c r="B601"/>
  <c r="H601" s="1"/>
  <c r="G601"/>
  <c r="E290" l="1"/>
  <c r="F290" s="1"/>
  <c r="I290" s="1"/>
  <c r="A603"/>
  <c r="B602"/>
  <c r="G602"/>
  <c r="C28" i="3" l="1"/>
  <c r="C291" i="2"/>
  <c r="A54" i="3"/>
  <c r="H602" i="2"/>
  <c r="A604"/>
  <c r="B603"/>
  <c r="H603" s="1"/>
  <c r="G603"/>
  <c r="D291" l="1"/>
  <c r="A605"/>
  <c r="B604"/>
  <c r="H604" s="1"/>
  <c r="G604"/>
  <c r="A606" l="1"/>
  <c r="B605"/>
  <c r="H605" s="1"/>
  <c r="G605"/>
  <c r="F291"/>
  <c r="I291" s="1"/>
  <c r="C292" s="1"/>
  <c r="E291"/>
  <c r="A607" l="1"/>
  <c r="B606"/>
  <c r="H606" s="1"/>
  <c r="G606"/>
  <c r="D292"/>
  <c r="A608" l="1"/>
  <c r="B607"/>
  <c r="H607" s="1"/>
  <c r="G607"/>
  <c r="E292"/>
  <c r="F292" s="1"/>
  <c r="I292" s="1"/>
  <c r="C293" s="1"/>
  <c r="D293" l="1"/>
  <c r="A609"/>
  <c r="B608"/>
  <c r="H608" s="1"/>
  <c r="G608"/>
  <c r="E293" l="1"/>
  <c r="F293" s="1"/>
  <c r="I293" s="1"/>
  <c r="C294" s="1"/>
  <c r="A610"/>
  <c r="B609"/>
  <c r="H609" s="1"/>
  <c r="G609"/>
  <c r="D294" l="1"/>
  <c r="B610"/>
  <c r="H610" s="1"/>
  <c r="A611"/>
  <c r="G610"/>
  <c r="E294" l="1"/>
  <c r="F294" s="1"/>
  <c r="I294" s="1"/>
  <c r="C295" s="1"/>
  <c r="B611"/>
  <c r="H611" s="1"/>
  <c r="A612"/>
  <c r="G611"/>
  <c r="D295" l="1"/>
  <c r="A613"/>
  <c r="B612"/>
  <c r="H612" s="1"/>
  <c r="G612"/>
  <c r="E295" l="1"/>
  <c r="F295" s="1"/>
  <c r="I295" s="1"/>
  <c r="C296" s="1"/>
  <c r="A614"/>
  <c r="B613"/>
  <c r="H613" s="1"/>
  <c r="G613"/>
  <c r="D296" l="1"/>
  <c r="A615"/>
  <c r="B614"/>
  <c r="G614"/>
  <c r="E296" l="1"/>
  <c r="F296" s="1"/>
  <c r="I296" s="1"/>
  <c r="C297" s="1"/>
  <c r="A616"/>
  <c r="B615"/>
  <c r="H615" s="1"/>
  <c r="G615"/>
  <c r="H614"/>
  <c r="A55" i="3"/>
  <c r="D297" i="2" l="1"/>
  <c r="B616"/>
  <c r="H616" s="1"/>
  <c r="A617"/>
  <c r="G616"/>
  <c r="E297" l="1"/>
  <c r="F297" s="1"/>
  <c r="I297" s="1"/>
  <c r="C298" s="1"/>
  <c r="B617"/>
  <c r="H617" s="1"/>
  <c r="A618"/>
  <c r="G617"/>
  <c r="A619" l="1"/>
  <c r="B618"/>
  <c r="H618" s="1"/>
  <c r="G618"/>
  <c r="D298"/>
  <c r="A620" l="1"/>
  <c r="B619"/>
  <c r="H619" s="1"/>
  <c r="G619"/>
  <c r="E298"/>
  <c r="F298" s="1"/>
  <c r="I298" s="1"/>
  <c r="C299" s="1"/>
  <c r="D299" l="1"/>
  <c r="A621"/>
  <c r="B620"/>
  <c r="H620" s="1"/>
  <c r="G620"/>
  <c r="E299" l="1"/>
  <c r="F299" s="1"/>
  <c r="I299" s="1"/>
  <c r="C300" s="1"/>
  <c r="A622"/>
  <c r="B621"/>
  <c r="H621" s="1"/>
  <c r="G621"/>
  <c r="D300" l="1"/>
  <c r="A623"/>
  <c r="B622"/>
  <c r="H622" s="1"/>
  <c r="G622"/>
  <c r="E300" l="1"/>
  <c r="F300" s="1"/>
  <c r="I300" s="1"/>
  <c r="C301" s="1"/>
  <c r="A624"/>
  <c r="B623"/>
  <c r="H623" s="1"/>
  <c r="G623"/>
  <c r="D301" l="1"/>
  <c r="A625"/>
  <c r="B624"/>
  <c r="H624" s="1"/>
  <c r="G624"/>
  <c r="E301" l="1"/>
  <c r="F301" s="1"/>
  <c r="I301" s="1"/>
  <c r="C302" s="1"/>
  <c r="A626"/>
  <c r="B625"/>
  <c r="H625" s="1"/>
  <c r="G625"/>
  <c r="D302" l="1"/>
  <c r="A627"/>
  <c r="B626"/>
  <c r="G626"/>
  <c r="A56" i="3" l="1"/>
  <c r="H626" i="2"/>
  <c r="E302"/>
  <c r="F302" s="1"/>
  <c r="I302" s="1"/>
  <c r="A628"/>
  <c r="B627"/>
  <c r="H627" s="1"/>
  <c r="G627"/>
  <c r="C29" i="3" l="1"/>
  <c r="C303" i="2"/>
  <c r="A629"/>
  <c r="B628"/>
  <c r="H628" s="1"/>
  <c r="G628"/>
  <c r="B629" l="1"/>
  <c r="H629" s="1"/>
  <c r="A630"/>
  <c r="G629"/>
  <c r="D303"/>
  <c r="B630" l="1"/>
  <c r="H630" s="1"/>
  <c r="A631"/>
  <c r="G630"/>
  <c r="E303"/>
  <c r="F303" s="1"/>
  <c r="I303" s="1"/>
  <c r="C304" s="1"/>
  <c r="A632" l="1"/>
  <c r="B631"/>
  <c r="H631" s="1"/>
  <c r="G631"/>
  <c r="D304"/>
  <c r="A633" l="1"/>
  <c r="B632"/>
  <c r="H632" s="1"/>
  <c r="G632"/>
  <c r="F304"/>
  <c r="I304" s="1"/>
  <c r="C305" s="1"/>
  <c r="E304"/>
  <c r="A634" l="1"/>
  <c r="B633"/>
  <c r="H633" s="1"/>
  <c r="G633"/>
  <c r="D305"/>
  <c r="A635" l="1"/>
  <c r="B634"/>
  <c r="H634" s="1"/>
  <c r="G634"/>
  <c r="E305"/>
  <c r="F305" s="1"/>
  <c r="I305" s="1"/>
  <c r="C306" s="1"/>
  <c r="D306" l="1"/>
  <c r="A636"/>
  <c r="B635"/>
  <c r="H635" s="1"/>
  <c r="G635"/>
  <c r="E306" l="1"/>
  <c r="F306" s="1"/>
  <c r="I306" s="1"/>
  <c r="C307" s="1"/>
  <c r="A637"/>
  <c r="B636"/>
  <c r="H636" s="1"/>
  <c r="G636"/>
  <c r="D307" l="1"/>
  <c r="A638"/>
  <c r="B637"/>
  <c r="H637" s="1"/>
  <c r="G637"/>
  <c r="E307" l="1"/>
  <c r="F307" s="1"/>
  <c r="I307" s="1"/>
  <c r="C308" s="1"/>
  <c r="A639"/>
  <c r="B638"/>
  <c r="G638"/>
  <c r="D308" l="1"/>
  <c r="A57" i="3"/>
  <c r="H638" i="2"/>
  <c r="A640"/>
  <c r="B639"/>
  <c r="H639" s="1"/>
  <c r="G639"/>
  <c r="E308" l="1"/>
  <c r="F308" s="1"/>
  <c r="I308" s="1"/>
  <c r="C309" s="1"/>
  <c r="A641"/>
  <c r="B640"/>
  <c r="H640" s="1"/>
  <c r="G640"/>
  <c r="D309" l="1"/>
  <c r="A642"/>
  <c r="B641"/>
  <c r="H641" s="1"/>
  <c r="G641"/>
  <c r="E309" l="1"/>
  <c r="F309" s="1"/>
  <c r="I309" s="1"/>
  <c r="C310" s="1"/>
  <c r="B642"/>
  <c r="H642" s="1"/>
  <c r="A643"/>
  <c r="G642"/>
  <c r="D310" l="1"/>
  <c r="B643"/>
  <c r="H643" s="1"/>
  <c r="A644"/>
  <c r="G643"/>
  <c r="E310" l="1"/>
  <c r="F310" s="1"/>
  <c r="I310" s="1"/>
  <c r="C311" s="1"/>
  <c r="A645"/>
  <c r="B644"/>
  <c r="H644" s="1"/>
  <c r="G644"/>
  <c r="D311" l="1"/>
  <c r="A646"/>
  <c r="B645"/>
  <c r="H645" s="1"/>
  <c r="G645"/>
  <c r="E311" l="1"/>
  <c r="F311" s="1"/>
  <c r="I311" s="1"/>
  <c r="C312" s="1"/>
  <c r="A647"/>
  <c r="B646"/>
  <c r="H646" s="1"/>
  <c r="G646"/>
  <c r="D312" l="1"/>
  <c r="A648"/>
  <c r="B647"/>
  <c r="H647" s="1"/>
  <c r="G647"/>
  <c r="F312" l="1"/>
  <c r="I312" s="1"/>
  <c r="C313" s="1"/>
  <c r="E312"/>
  <c r="A649"/>
  <c r="B648"/>
  <c r="H648" s="1"/>
  <c r="G648"/>
  <c r="D313" l="1"/>
  <c r="B649"/>
  <c r="H649" s="1"/>
  <c r="A650"/>
  <c r="G649"/>
  <c r="E313" l="1"/>
  <c r="F313" s="1"/>
  <c r="I313" s="1"/>
  <c r="C314" s="1"/>
  <c r="A651"/>
  <c r="B650"/>
  <c r="G650"/>
  <c r="D314" l="1"/>
  <c r="B651"/>
  <c r="H651" s="1"/>
  <c r="A652"/>
  <c r="G651"/>
  <c r="A58" i="3"/>
  <c r="H650" i="2"/>
  <c r="E314" l="1"/>
  <c r="F314" s="1"/>
  <c r="I314" s="1"/>
  <c r="A653"/>
  <c r="B652"/>
  <c r="H652" s="1"/>
  <c r="G652"/>
  <c r="C30" i="3" l="1"/>
  <c r="C315" i="2"/>
  <c r="A654"/>
  <c r="B653"/>
  <c r="H653" s="1"/>
  <c r="G653"/>
  <c r="D315" l="1"/>
  <c r="A655"/>
  <c r="B654"/>
  <c r="H654" s="1"/>
  <c r="G654"/>
  <c r="F315" l="1"/>
  <c r="I315" s="1"/>
  <c r="C316" s="1"/>
  <c r="E315"/>
  <c r="A656"/>
  <c r="B655"/>
  <c r="H655" s="1"/>
  <c r="G655"/>
  <c r="D316" l="1"/>
  <c r="B656"/>
  <c r="H656" s="1"/>
  <c r="A657"/>
  <c r="G656"/>
  <c r="A658" l="1"/>
  <c r="B657"/>
  <c r="H657" s="1"/>
  <c r="G657"/>
  <c r="E316"/>
  <c r="F316" s="1"/>
  <c r="I316" s="1"/>
  <c r="C317" s="1"/>
  <c r="D317" l="1"/>
  <c r="B658"/>
  <c r="H658" s="1"/>
  <c r="A659"/>
  <c r="G658"/>
  <c r="E317" l="1"/>
  <c r="F317" s="1"/>
  <c r="I317" s="1"/>
  <c r="C318" s="1"/>
  <c r="A660"/>
  <c r="B659"/>
  <c r="H659" s="1"/>
  <c r="G659"/>
  <c r="D318" l="1"/>
  <c r="A661"/>
  <c r="B660"/>
  <c r="H660" s="1"/>
  <c r="G660"/>
  <c r="E318" l="1"/>
  <c r="F318" s="1"/>
  <c r="I318" s="1"/>
  <c r="C319" s="1"/>
  <c r="A662"/>
  <c r="B661"/>
  <c r="H661" s="1"/>
  <c r="G661"/>
  <c r="D319" l="1"/>
  <c r="A663"/>
  <c r="B662"/>
  <c r="G662"/>
  <c r="E319" l="1"/>
  <c r="F319" s="1"/>
  <c r="I319" s="1"/>
  <c r="C320" s="1"/>
  <c r="A664"/>
  <c r="B663"/>
  <c r="H663" s="1"/>
  <c r="G663"/>
  <c r="H662"/>
  <c r="A59" i="3"/>
  <c r="D320" i="2" l="1"/>
  <c r="B664"/>
  <c r="H664" s="1"/>
  <c r="A665"/>
  <c r="G664"/>
  <c r="F320" l="1"/>
  <c r="I320" s="1"/>
  <c r="C321" s="1"/>
  <c r="E320"/>
  <c r="B665"/>
  <c r="H665" s="1"/>
  <c r="A666"/>
  <c r="G665"/>
  <c r="D321" l="1"/>
  <c r="B666"/>
  <c r="H666" s="1"/>
  <c r="A667"/>
  <c r="G666"/>
  <c r="E321" l="1"/>
  <c r="F321" s="1"/>
  <c r="I321" s="1"/>
  <c r="C322" s="1"/>
  <c r="A668"/>
  <c r="B667"/>
  <c r="H667" s="1"/>
  <c r="G667"/>
  <c r="D322" l="1"/>
  <c r="A669"/>
  <c r="B668"/>
  <c r="H668" s="1"/>
  <c r="G668"/>
  <c r="E322" l="1"/>
  <c r="F322" s="1"/>
  <c r="I322" s="1"/>
  <c r="C323" s="1"/>
  <c r="A670"/>
  <c r="B669"/>
  <c r="H669" s="1"/>
  <c r="G669"/>
  <c r="D323" l="1"/>
  <c r="A671"/>
  <c r="B670"/>
  <c r="H670" s="1"/>
  <c r="G670"/>
  <c r="E323" l="1"/>
  <c r="F323" s="1"/>
  <c r="I323" s="1"/>
  <c r="C324" s="1"/>
  <c r="A672"/>
  <c r="B671"/>
  <c r="H671" s="1"/>
  <c r="G671"/>
  <c r="D324" l="1"/>
  <c r="A673"/>
  <c r="B672"/>
  <c r="H672" s="1"/>
  <c r="G672"/>
  <c r="E324" l="1"/>
  <c r="F324" s="1"/>
  <c r="I324" s="1"/>
  <c r="C325" s="1"/>
  <c r="B673"/>
  <c r="H673" s="1"/>
  <c r="A674"/>
  <c r="G673"/>
  <c r="D325" l="1"/>
  <c r="A675"/>
  <c r="B674"/>
  <c r="G674"/>
  <c r="E325" l="1"/>
  <c r="F325" s="1"/>
  <c r="I325" s="1"/>
  <c r="C326" s="1"/>
  <c r="A676"/>
  <c r="B675"/>
  <c r="H675" s="1"/>
  <c r="G675"/>
  <c r="A60" i="3"/>
  <c r="H674" i="2"/>
  <c r="D326" l="1"/>
  <c r="A677"/>
  <c r="B676"/>
  <c r="H676" s="1"/>
  <c r="G676"/>
  <c r="E326" l="1"/>
  <c r="F326" s="1"/>
  <c r="I326" s="1"/>
  <c r="A678"/>
  <c r="B677"/>
  <c r="H677" s="1"/>
  <c r="G677"/>
  <c r="C31" i="3" l="1"/>
  <c r="C327" i="2"/>
  <c r="A679"/>
  <c r="B678"/>
  <c r="H678" s="1"/>
  <c r="G678"/>
  <c r="D327" l="1"/>
  <c r="A680"/>
  <c r="B679"/>
  <c r="H679" s="1"/>
  <c r="G679"/>
  <c r="E327" l="1"/>
  <c r="F327" s="1"/>
  <c r="I327" s="1"/>
  <c r="C328" s="1"/>
  <c r="A681"/>
  <c r="B680"/>
  <c r="H680" s="1"/>
  <c r="G680"/>
  <c r="D328" l="1"/>
  <c r="A682"/>
  <c r="B681"/>
  <c r="H681" s="1"/>
  <c r="G681"/>
  <c r="F328" l="1"/>
  <c r="I328" s="1"/>
  <c r="C329" s="1"/>
  <c r="E328"/>
  <c r="A683"/>
  <c r="B682"/>
  <c r="H682" s="1"/>
  <c r="G682"/>
  <c r="A684" l="1"/>
  <c r="B683"/>
  <c r="H683" s="1"/>
  <c r="G683"/>
  <c r="D329"/>
  <c r="E329" l="1"/>
  <c r="F329" s="1"/>
  <c r="I329" s="1"/>
  <c r="C330" s="1"/>
  <c r="A685"/>
  <c r="B684"/>
  <c r="H684" s="1"/>
  <c r="G684"/>
  <c r="D330" l="1"/>
  <c r="A686"/>
  <c r="B685"/>
  <c r="H685" s="1"/>
  <c r="G685"/>
  <c r="E330" l="1"/>
  <c r="F330" s="1"/>
  <c r="I330" s="1"/>
  <c r="C331" s="1"/>
  <c r="A687"/>
  <c r="B686"/>
  <c r="G686"/>
  <c r="D331" l="1"/>
  <c r="A688"/>
  <c r="B687"/>
  <c r="H687" s="1"/>
  <c r="G687"/>
  <c r="A61" i="3"/>
  <c r="H686" i="2"/>
  <c r="E331" l="1"/>
  <c r="F331" s="1"/>
  <c r="I331" s="1"/>
  <c r="C332" s="1"/>
  <c r="A689"/>
  <c r="B688"/>
  <c r="H688" s="1"/>
  <c r="G688"/>
  <c r="D332" l="1"/>
  <c r="A690"/>
  <c r="B689"/>
  <c r="H689" s="1"/>
  <c r="G689"/>
  <c r="A691" l="1"/>
  <c r="B690"/>
  <c r="H690" s="1"/>
  <c r="G690"/>
  <c r="E332"/>
  <c r="F332" s="1"/>
  <c r="I332" s="1"/>
  <c r="C333" s="1"/>
  <c r="D333" l="1"/>
  <c r="A692"/>
  <c r="B691"/>
  <c r="H691" s="1"/>
  <c r="G691"/>
  <c r="E333" l="1"/>
  <c r="F333" s="1"/>
  <c r="I333" s="1"/>
  <c r="C334" s="1"/>
  <c r="A693"/>
  <c r="B692"/>
  <c r="H692" s="1"/>
  <c r="G692"/>
  <c r="D334" l="1"/>
  <c r="A694"/>
  <c r="B693"/>
  <c r="H693" s="1"/>
  <c r="G693"/>
  <c r="E334" l="1"/>
  <c r="F334" s="1"/>
  <c r="I334" s="1"/>
  <c r="C335" s="1"/>
  <c r="A695"/>
  <c r="B694"/>
  <c r="H694" s="1"/>
  <c r="G694"/>
  <c r="D335" l="1"/>
  <c r="A696"/>
  <c r="B695"/>
  <c r="H695" s="1"/>
  <c r="G695"/>
  <c r="F335" l="1"/>
  <c r="I335" s="1"/>
  <c r="C336" s="1"/>
  <c r="E335"/>
  <c r="A697"/>
  <c r="B696"/>
  <c r="H696" s="1"/>
  <c r="G696"/>
  <c r="D336" l="1"/>
  <c r="A698"/>
  <c r="B697"/>
  <c r="H697" s="1"/>
  <c r="G697"/>
  <c r="F336" l="1"/>
  <c r="I336" s="1"/>
  <c r="C337" s="1"/>
  <c r="E336"/>
  <c r="A699"/>
  <c r="B698"/>
  <c r="G698"/>
  <c r="A700" l="1"/>
  <c r="B699"/>
  <c r="H699" s="1"/>
  <c r="G699"/>
  <c r="D337"/>
  <c r="A62" i="3"/>
  <c r="H698" i="2"/>
  <c r="A701" l="1"/>
  <c r="B700"/>
  <c r="H700" s="1"/>
  <c r="G700"/>
  <c r="E337"/>
  <c r="F337" s="1"/>
  <c r="I337" s="1"/>
  <c r="C338" s="1"/>
  <c r="D338" l="1"/>
  <c r="A702"/>
  <c r="B701"/>
  <c r="H701" s="1"/>
  <c r="G701"/>
  <c r="E338" l="1"/>
  <c r="F338" s="1"/>
  <c r="I338" s="1"/>
  <c r="A703"/>
  <c r="B702"/>
  <c r="H702" s="1"/>
  <c r="G702"/>
  <c r="C32" i="3" l="1"/>
  <c r="C339" i="2"/>
  <c r="A704"/>
  <c r="B703"/>
  <c r="H703" s="1"/>
  <c r="G703"/>
  <c r="A705" l="1"/>
  <c r="B704"/>
  <c r="H704" s="1"/>
  <c r="G704"/>
  <c r="D339"/>
  <c r="A706" l="1"/>
  <c r="B705"/>
  <c r="H705" s="1"/>
  <c r="G705"/>
  <c r="E339"/>
  <c r="F339" s="1"/>
  <c r="I339" s="1"/>
  <c r="C340" s="1"/>
  <c r="D340" l="1"/>
  <c r="A707"/>
  <c r="B706"/>
  <c r="H706" s="1"/>
  <c r="G706"/>
  <c r="E340" l="1"/>
  <c r="F340" s="1"/>
  <c r="I340" s="1"/>
  <c r="C341" s="1"/>
  <c r="A708"/>
  <c r="B707"/>
  <c r="H707" s="1"/>
  <c r="G707"/>
  <c r="D341" l="1"/>
  <c r="A709"/>
  <c r="B708"/>
  <c r="H708" s="1"/>
  <c r="G708"/>
  <c r="F341" l="1"/>
  <c r="I341" s="1"/>
  <c r="C342" s="1"/>
  <c r="E341"/>
  <c r="A710"/>
  <c r="B709"/>
  <c r="H709" s="1"/>
  <c r="G709"/>
  <c r="D342" l="1"/>
  <c r="A711"/>
  <c r="B710"/>
  <c r="G710"/>
  <c r="A712" l="1"/>
  <c r="B711"/>
  <c r="H711" s="1"/>
  <c r="G711"/>
  <c r="H710"/>
  <c r="A63" i="3"/>
  <c r="E342" i="2"/>
  <c r="F342" s="1"/>
  <c r="I342" s="1"/>
  <c r="C343" s="1"/>
  <c r="D343" l="1"/>
  <c r="A713"/>
  <c r="B712"/>
  <c r="H712" s="1"/>
  <c r="G712"/>
  <c r="E343" l="1"/>
  <c r="F343" s="1"/>
  <c r="I343" s="1"/>
  <c r="C344" s="1"/>
  <c r="A714"/>
  <c r="B713"/>
  <c r="H713" s="1"/>
  <c r="G713"/>
  <c r="D344" l="1"/>
  <c r="A715"/>
  <c r="B714"/>
  <c r="H714" s="1"/>
  <c r="G714"/>
  <c r="F344" l="1"/>
  <c r="I344" s="1"/>
  <c r="C345" s="1"/>
  <c r="E344"/>
  <c r="A716"/>
  <c r="B715"/>
  <c r="H715" s="1"/>
  <c r="G715"/>
  <c r="D345" l="1"/>
  <c r="A717"/>
  <c r="B716"/>
  <c r="H716" s="1"/>
  <c r="G716"/>
  <c r="E345" l="1"/>
  <c r="F345" s="1"/>
  <c r="I345" s="1"/>
  <c r="C346" s="1"/>
  <c r="A718"/>
  <c r="B717"/>
  <c r="H717" s="1"/>
  <c r="G717"/>
  <c r="D346" l="1"/>
  <c r="A719"/>
  <c r="B718"/>
  <c r="H718" s="1"/>
  <c r="G718"/>
  <c r="E346" l="1"/>
  <c r="F346" s="1"/>
  <c r="I346" s="1"/>
  <c r="C347" s="1"/>
  <c r="A720"/>
  <c r="B719"/>
  <c r="H719" s="1"/>
  <c r="G719"/>
  <c r="D347" l="1"/>
  <c r="A721"/>
  <c r="B720"/>
  <c r="H720" s="1"/>
  <c r="G720"/>
  <c r="F347" l="1"/>
  <c r="I347" s="1"/>
  <c r="C348" s="1"/>
  <c r="E347"/>
  <c r="A722"/>
  <c r="B721"/>
  <c r="H721" s="1"/>
  <c r="G721"/>
  <c r="D348" l="1"/>
  <c r="B722"/>
  <c r="G722"/>
  <c r="H722" l="1"/>
  <c r="A64" i="3"/>
  <c r="E348" i="2"/>
  <c r="F348" s="1"/>
  <c r="I348" s="1"/>
  <c r="C349" s="1"/>
  <c r="D349" l="1"/>
  <c r="E349" l="1"/>
  <c r="F349" s="1"/>
  <c r="I349" s="1"/>
  <c r="C350" s="1"/>
  <c r="D350" l="1"/>
  <c r="E350" l="1"/>
  <c r="F350" s="1"/>
  <c r="I350" s="1"/>
  <c r="C33" i="3" l="1"/>
  <c r="C351" i="2"/>
  <c r="D351" l="1"/>
  <c r="E351" l="1"/>
  <c r="F351" s="1"/>
  <c r="I351" s="1"/>
  <c r="C352" s="1"/>
  <c r="D352" l="1"/>
  <c r="F352" l="1"/>
  <c r="I352" s="1"/>
  <c r="C353" s="1"/>
  <c r="E352"/>
  <c r="D353" l="1"/>
  <c r="E353" l="1"/>
  <c r="F353" s="1"/>
  <c r="I353" s="1"/>
  <c r="C354" s="1"/>
  <c r="D354" l="1"/>
  <c r="E354" l="1"/>
  <c r="F354" s="1"/>
  <c r="I354" s="1"/>
  <c r="C355" s="1"/>
  <c r="D355" l="1"/>
  <c r="E355" l="1"/>
  <c r="F355" s="1"/>
  <c r="I355" s="1"/>
  <c r="C356" s="1"/>
  <c r="D356" l="1"/>
  <c r="E356" l="1"/>
  <c r="F356" s="1"/>
  <c r="I356" s="1"/>
  <c r="C357" s="1"/>
  <c r="D357" l="1"/>
  <c r="E357" l="1"/>
  <c r="F357" s="1"/>
  <c r="I357" s="1"/>
  <c r="C358" s="1"/>
  <c r="D358" l="1"/>
  <c r="E358" l="1"/>
  <c r="F358" s="1"/>
  <c r="I358" s="1"/>
  <c r="C359" s="1"/>
  <c r="D359" l="1"/>
  <c r="E359" l="1"/>
  <c r="F359" s="1"/>
  <c r="I359" s="1"/>
  <c r="C360" s="1"/>
  <c r="D360" l="1"/>
  <c r="F360" l="1"/>
  <c r="I360" s="1"/>
  <c r="C361" s="1"/>
  <c r="E360"/>
  <c r="D361" l="1"/>
  <c r="E361" l="1"/>
  <c r="F361" s="1"/>
  <c r="I361" s="1"/>
  <c r="C362" s="1"/>
  <c r="D362" l="1"/>
  <c r="E362" l="1"/>
  <c r="F362" s="1"/>
  <c r="I362" s="1"/>
  <c r="C34" i="3" l="1"/>
  <c r="C363" i="2"/>
  <c r="D363" l="1"/>
  <c r="E363" l="1"/>
  <c r="F363" s="1"/>
  <c r="I363" s="1"/>
  <c r="C364" s="1"/>
  <c r="D364" l="1"/>
  <c r="E364" l="1"/>
  <c r="F364" s="1"/>
  <c r="I364" s="1"/>
  <c r="C365" s="1"/>
  <c r="D365" l="1"/>
  <c r="E365" l="1"/>
  <c r="F365" s="1"/>
  <c r="I365" s="1"/>
  <c r="C366" s="1"/>
  <c r="D366" l="1"/>
  <c r="E366" l="1"/>
  <c r="F366" s="1"/>
  <c r="I366" s="1"/>
  <c r="C367" s="1"/>
  <c r="D367" l="1"/>
  <c r="F367" l="1"/>
  <c r="I367" s="1"/>
  <c r="C368" s="1"/>
  <c r="E367"/>
  <c r="D368" l="1"/>
  <c r="F368" l="1"/>
  <c r="I368" s="1"/>
  <c r="C369" s="1"/>
  <c r="E368"/>
  <c r="D369" l="1"/>
  <c r="E369" l="1"/>
  <c r="F369" s="1"/>
  <c r="I369" s="1"/>
  <c r="C370" s="1"/>
  <c r="D370" l="1"/>
  <c r="E370" l="1"/>
  <c r="F370" s="1"/>
  <c r="I370" s="1"/>
  <c r="C371" s="1"/>
  <c r="D371" l="1"/>
  <c r="E371" l="1"/>
  <c r="F371" s="1"/>
  <c r="I371" s="1"/>
  <c r="C372" s="1"/>
  <c r="D372" l="1"/>
  <c r="E372" l="1"/>
  <c r="F372" s="1"/>
  <c r="I372" s="1"/>
  <c r="C373" s="1"/>
  <c r="D373" l="1"/>
  <c r="F373" l="1"/>
  <c r="I373" s="1"/>
  <c r="C374" s="1"/>
  <c r="E373"/>
  <c r="D374" l="1"/>
  <c r="E374" l="1"/>
  <c r="F374" s="1"/>
  <c r="I374" s="1"/>
  <c r="C35" i="3" l="1"/>
  <c r="C375" i="2"/>
  <c r="D375" l="1"/>
  <c r="E375" l="1"/>
  <c r="F375" s="1"/>
  <c r="I375" s="1"/>
  <c r="C376" s="1"/>
  <c r="D376" l="1"/>
  <c r="F376" l="1"/>
  <c r="I376" s="1"/>
  <c r="C377" s="1"/>
  <c r="E376"/>
  <c r="D377" l="1"/>
  <c r="E377" l="1"/>
  <c r="F377" s="1"/>
  <c r="I377" s="1"/>
  <c r="C378" s="1"/>
  <c r="D378" l="1"/>
  <c r="E378" l="1"/>
  <c r="F378" s="1"/>
  <c r="I378" s="1"/>
  <c r="C379" s="1"/>
  <c r="D379" l="1"/>
  <c r="F379" l="1"/>
  <c r="I379" s="1"/>
  <c r="C380" s="1"/>
  <c r="E379"/>
  <c r="D380" l="1"/>
  <c r="E380" l="1"/>
  <c r="F380" s="1"/>
  <c r="I380" s="1"/>
  <c r="C381" s="1"/>
  <c r="D381" l="1"/>
  <c r="E381" l="1"/>
  <c r="F381" s="1"/>
  <c r="I381" s="1"/>
  <c r="C382" s="1"/>
  <c r="D382" l="1"/>
  <c r="E382" l="1"/>
  <c r="F382" s="1"/>
  <c r="I382" s="1"/>
  <c r="C383" s="1"/>
  <c r="D383" l="1"/>
  <c r="E383" l="1"/>
  <c r="F383" s="1"/>
  <c r="I383" s="1"/>
  <c r="C384" s="1"/>
  <c r="D384" l="1"/>
  <c r="F384" l="1"/>
  <c r="I384" s="1"/>
  <c r="C385" s="1"/>
  <c r="E384"/>
  <c r="D385" l="1"/>
  <c r="E385" l="1"/>
  <c r="F385" s="1"/>
  <c r="I385" s="1"/>
  <c r="C386" s="1"/>
  <c r="D386" l="1"/>
  <c r="E386" l="1"/>
  <c r="F386" s="1"/>
  <c r="I386" s="1"/>
  <c r="C36" i="3" l="1"/>
  <c r="C387" i="2"/>
  <c r="D387" l="1"/>
  <c r="E387" l="1"/>
  <c r="F387" s="1"/>
  <c r="I387" s="1"/>
  <c r="C388" s="1"/>
  <c r="D388" l="1"/>
  <c r="E388" l="1"/>
  <c r="F388" s="1"/>
  <c r="I388" s="1"/>
  <c r="C389" s="1"/>
  <c r="D389" l="1"/>
  <c r="E389" l="1"/>
  <c r="F389" s="1"/>
  <c r="I389" s="1"/>
  <c r="C390" s="1"/>
  <c r="D390" l="1"/>
  <c r="E390" l="1"/>
  <c r="F390" s="1"/>
  <c r="I390" s="1"/>
  <c r="C391" s="1"/>
  <c r="D391" l="1"/>
  <c r="E391" l="1"/>
  <c r="F391" s="1"/>
  <c r="I391" s="1"/>
  <c r="C392" s="1"/>
  <c r="D392" l="1"/>
  <c r="F392" l="1"/>
  <c r="I392" s="1"/>
  <c r="C393" s="1"/>
  <c r="E392"/>
  <c r="D393" l="1"/>
  <c r="E393" l="1"/>
  <c r="F393" s="1"/>
  <c r="I393" s="1"/>
  <c r="C394" s="1"/>
  <c r="D394" l="1"/>
  <c r="E394" l="1"/>
  <c r="F394" s="1"/>
  <c r="I394" s="1"/>
  <c r="C395" s="1"/>
  <c r="D395" l="1"/>
  <c r="E395" l="1"/>
  <c r="F395" s="1"/>
  <c r="I395" s="1"/>
  <c r="C396" s="1"/>
  <c r="D396" l="1"/>
  <c r="E396" l="1"/>
  <c r="F396" s="1"/>
  <c r="I396" s="1"/>
  <c r="C397" s="1"/>
  <c r="D397" l="1"/>
  <c r="E397" l="1"/>
  <c r="F397" s="1"/>
  <c r="I397" s="1"/>
  <c r="C398" s="1"/>
  <c r="D398" l="1"/>
  <c r="E398" l="1"/>
  <c r="F398" s="1"/>
  <c r="I398" s="1"/>
  <c r="C37" i="3" l="1"/>
  <c r="C399" i="2"/>
  <c r="D399" l="1"/>
  <c r="F399" l="1"/>
  <c r="I399" s="1"/>
  <c r="C400" s="1"/>
  <c r="E399"/>
  <c r="D400" l="1"/>
  <c r="E400" l="1"/>
  <c r="F400" s="1"/>
  <c r="I400" s="1"/>
  <c r="C401" s="1"/>
  <c r="D401" l="1"/>
  <c r="E401" l="1"/>
  <c r="F401" s="1"/>
  <c r="I401" s="1"/>
  <c r="C402" s="1"/>
  <c r="D402" l="1"/>
  <c r="E402" l="1"/>
  <c r="F402" s="1"/>
  <c r="I402" s="1"/>
  <c r="C403" s="1"/>
  <c r="D403" l="1"/>
  <c r="F403" l="1"/>
  <c r="I403" s="1"/>
  <c r="C404" s="1"/>
  <c r="E403"/>
  <c r="D404" l="1"/>
  <c r="E404" l="1"/>
  <c r="F404" s="1"/>
  <c r="I404" s="1"/>
  <c r="C405" s="1"/>
  <c r="D405" l="1"/>
  <c r="E405" l="1"/>
  <c r="F405" s="1"/>
  <c r="I405" s="1"/>
  <c r="C406" s="1"/>
  <c r="D406" l="1"/>
  <c r="E406" l="1"/>
  <c r="F406" s="1"/>
  <c r="I406" s="1"/>
  <c r="C407" s="1"/>
  <c r="D407" l="1"/>
  <c r="E407" l="1"/>
  <c r="F407" s="1"/>
  <c r="I407" s="1"/>
  <c r="C408" s="1"/>
  <c r="D408" l="1"/>
  <c r="E408" l="1"/>
  <c r="F408" s="1"/>
  <c r="I408" s="1"/>
  <c r="C409" s="1"/>
  <c r="D409" l="1"/>
  <c r="E409" l="1"/>
  <c r="F409" s="1"/>
  <c r="I409" s="1"/>
  <c r="C410" s="1"/>
  <c r="D410" l="1"/>
  <c r="E410" l="1"/>
  <c r="F410" s="1"/>
  <c r="I410" s="1"/>
  <c r="C38" i="3" l="1"/>
  <c r="C411" i="2"/>
  <c r="D411" l="1"/>
  <c r="F411" l="1"/>
  <c r="I411" s="1"/>
  <c r="C412" s="1"/>
  <c r="E411"/>
  <c r="D412" l="1"/>
  <c r="E412" l="1"/>
  <c r="F412" s="1"/>
  <c r="I412" s="1"/>
  <c r="C413" s="1"/>
  <c r="D413" l="1"/>
  <c r="E413" l="1"/>
  <c r="F413" s="1"/>
  <c r="I413" s="1"/>
  <c r="C414" s="1"/>
  <c r="D414" l="1"/>
  <c r="F414" l="1"/>
  <c r="I414" s="1"/>
  <c r="C415" s="1"/>
  <c r="E414"/>
  <c r="D415" l="1"/>
  <c r="E415" l="1"/>
  <c r="F415" s="1"/>
  <c r="I415" s="1"/>
  <c r="C416" s="1"/>
  <c r="D416" l="1"/>
  <c r="E416" l="1"/>
  <c r="F416" s="1"/>
  <c r="I416" s="1"/>
  <c r="C417" s="1"/>
  <c r="D417" l="1"/>
  <c r="E417" l="1"/>
  <c r="F417" s="1"/>
  <c r="I417" s="1"/>
  <c r="C418" s="1"/>
  <c r="D418" l="1"/>
  <c r="E418" l="1"/>
  <c r="F418" s="1"/>
  <c r="I418" s="1"/>
  <c r="C419" s="1"/>
  <c r="D419" l="1"/>
  <c r="F419" l="1"/>
  <c r="I419" s="1"/>
  <c r="C420" s="1"/>
  <c r="E419"/>
  <c r="D420" l="1"/>
  <c r="E420" l="1"/>
  <c r="F420" s="1"/>
  <c r="I420" s="1"/>
  <c r="C421" s="1"/>
  <c r="D421" l="1"/>
  <c r="E421" l="1"/>
  <c r="F421" s="1"/>
  <c r="I421" s="1"/>
  <c r="C422" s="1"/>
  <c r="D422" l="1"/>
  <c r="E422" l="1"/>
  <c r="F422" s="1"/>
  <c r="I422" s="1"/>
  <c r="C39" i="3" l="1"/>
  <c r="C423" i="2"/>
  <c r="D423" l="1"/>
  <c r="E423" l="1"/>
  <c r="F423" s="1"/>
  <c r="I423" s="1"/>
  <c r="C424" s="1"/>
  <c r="D424" l="1"/>
  <c r="E424" l="1"/>
  <c r="F424" s="1"/>
  <c r="I424" s="1"/>
  <c r="C425" s="1"/>
  <c r="D425" l="1"/>
  <c r="E425" l="1"/>
  <c r="F425" s="1"/>
  <c r="I425" s="1"/>
  <c r="C426" s="1"/>
  <c r="D426" l="1"/>
  <c r="E426" l="1"/>
  <c r="F426" s="1"/>
  <c r="I426" s="1"/>
  <c r="C427" s="1"/>
  <c r="D427" l="1"/>
  <c r="E427" l="1"/>
  <c r="F427" s="1"/>
  <c r="I427" s="1"/>
  <c r="C428" s="1"/>
  <c r="D428" l="1"/>
  <c r="E428" l="1"/>
  <c r="F428" s="1"/>
  <c r="I428" s="1"/>
  <c r="C429" s="1"/>
  <c r="D429" l="1"/>
  <c r="E429" l="1"/>
  <c r="F429" s="1"/>
  <c r="I429" s="1"/>
  <c r="C430" s="1"/>
  <c r="D430" l="1"/>
  <c r="E430" l="1"/>
  <c r="F430" s="1"/>
  <c r="I430" s="1"/>
  <c r="C431" s="1"/>
  <c r="D431" l="1"/>
  <c r="E431" l="1"/>
  <c r="F431" s="1"/>
  <c r="I431" s="1"/>
  <c r="C432" s="1"/>
  <c r="D432" l="1"/>
  <c r="E432" l="1"/>
  <c r="F432" s="1"/>
  <c r="I432" s="1"/>
  <c r="C433" s="1"/>
  <c r="D433" l="1"/>
  <c r="E433" l="1"/>
  <c r="F433" s="1"/>
  <c r="I433" s="1"/>
  <c r="C434" s="1"/>
  <c r="D434" l="1"/>
  <c r="E434" l="1"/>
  <c r="F434" s="1"/>
  <c r="I434" s="1"/>
  <c r="C40" i="3" l="1"/>
  <c r="C435" i="2"/>
  <c r="D435" l="1"/>
  <c r="F435" l="1"/>
  <c r="I435" s="1"/>
  <c r="C436" s="1"/>
  <c r="E435"/>
  <c r="D436" l="1"/>
  <c r="E436" l="1"/>
  <c r="F436" s="1"/>
  <c r="I436" s="1"/>
  <c r="C437" s="1"/>
  <c r="D437" l="1"/>
  <c r="E437" l="1"/>
  <c r="F437" s="1"/>
  <c r="I437" s="1"/>
  <c r="C438" s="1"/>
  <c r="D438" l="1"/>
  <c r="E438" l="1"/>
  <c r="F438" s="1"/>
  <c r="I438" s="1"/>
  <c r="C439" s="1"/>
  <c r="D439" l="1"/>
  <c r="E439" l="1"/>
  <c r="F439" s="1"/>
  <c r="I439" s="1"/>
  <c r="C440" s="1"/>
  <c r="D440" l="1"/>
  <c r="E440" l="1"/>
  <c r="F440" s="1"/>
  <c r="I440" s="1"/>
  <c r="C441" s="1"/>
  <c r="D441" l="1"/>
  <c r="E441" l="1"/>
  <c r="F441" s="1"/>
  <c r="I441" s="1"/>
  <c r="C442" s="1"/>
  <c r="D442" l="1"/>
  <c r="E442" l="1"/>
  <c r="F442" s="1"/>
  <c r="I442" s="1"/>
  <c r="C443" s="1"/>
  <c r="D443" l="1"/>
  <c r="E443" l="1"/>
  <c r="F443" s="1"/>
  <c r="I443" s="1"/>
  <c r="C444" s="1"/>
  <c r="D444" l="1"/>
  <c r="E444" l="1"/>
  <c r="F444" s="1"/>
  <c r="I444" s="1"/>
  <c r="C445" s="1"/>
  <c r="D445" l="1"/>
  <c r="F445" l="1"/>
  <c r="I445" s="1"/>
  <c r="C446" s="1"/>
  <c r="E445"/>
  <c r="D446" l="1"/>
  <c r="E446" l="1"/>
  <c r="F446" s="1"/>
  <c r="I446" s="1"/>
  <c r="C41" i="3" l="1"/>
  <c r="C447" i="2"/>
  <c r="D447" l="1"/>
  <c r="E447" l="1"/>
  <c r="F447" s="1"/>
  <c r="I447" s="1"/>
  <c r="C448" s="1"/>
  <c r="D448" l="1"/>
  <c r="E448" l="1"/>
  <c r="F448" s="1"/>
  <c r="I448" s="1"/>
  <c r="C449" s="1"/>
  <c r="D449" l="1"/>
  <c r="E449" l="1"/>
  <c r="F449" s="1"/>
  <c r="I449" s="1"/>
  <c r="C450" s="1"/>
  <c r="D450" l="1"/>
  <c r="E450" l="1"/>
  <c r="F450" s="1"/>
  <c r="I450" s="1"/>
  <c r="C451" s="1"/>
  <c r="D451" l="1"/>
  <c r="E451" l="1"/>
  <c r="F451" s="1"/>
  <c r="I451" s="1"/>
  <c r="C452" s="1"/>
  <c r="D452" l="1"/>
  <c r="E452" l="1"/>
  <c r="F452" s="1"/>
  <c r="I452" s="1"/>
  <c r="C453" s="1"/>
  <c r="D453" l="1"/>
  <c r="E453" l="1"/>
  <c r="F453" s="1"/>
  <c r="I453" s="1"/>
  <c r="C454" s="1"/>
  <c r="D454" l="1"/>
  <c r="E454" l="1"/>
  <c r="F454" s="1"/>
  <c r="I454" s="1"/>
  <c r="C455" s="1"/>
  <c r="D455" l="1"/>
  <c r="E455" l="1"/>
  <c r="F455" s="1"/>
  <c r="I455" s="1"/>
  <c r="C456" s="1"/>
  <c r="D456" l="1"/>
  <c r="E456" l="1"/>
  <c r="F456" s="1"/>
  <c r="I456" s="1"/>
  <c r="C457" s="1"/>
  <c r="D457" l="1"/>
  <c r="E457" l="1"/>
  <c r="F457" s="1"/>
  <c r="I457" s="1"/>
  <c r="C458" s="1"/>
  <c r="D458" l="1"/>
  <c r="E458" l="1"/>
  <c r="F458" s="1"/>
  <c r="I458" s="1"/>
  <c r="C42" i="3" l="1"/>
  <c r="C459" i="2"/>
  <c r="D459" l="1"/>
  <c r="E459" l="1"/>
  <c r="F459" s="1"/>
  <c r="I459" s="1"/>
  <c r="C460" s="1"/>
  <c r="D460" l="1"/>
  <c r="E460" l="1"/>
  <c r="F460" s="1"/>
  <c r="I460" s="1"/>
  <c r="C461" s="1"/>
  <c r="D461" l="1"/>
  <c r="F461" l="1"/>
  <c r="I461" s="1"/>
  <c r="C462" s="1"/>
  <c r="E461"/>
  <c r="D462" l="1"/>
  <c r="E462" l="1"/>
  <c r="F462" s="1"/>
  <c r="I462" s="1"/>
  <c r="C463" s="1"/>
  <c r="D463" l="1"/>
  <c r="E463" l="1"/>
  <c r="F463" s="1"/>
  <c r="I463" s="1"/>
  <c r="C464" s="1"/>
  <c r="D464" l="1"/>
  <c r="E464" l="1"/>
  <c r="F464" s="1"/>
  <c r="I464" s="1"/>
  <c r="C465" s="1"/>
  <c r="D465" l="1"/>
  <c r="E465" l="1"/>
  <c r="F465" s="1"/>
  <c r="I465" s="1"/>
  <c r="C466" s="1"/>
  <c r="D466" l="1"/>
  <c r="E466" l="1"/>
  <c r="F466" s="1"/>
  <c r="I466" s="1"/>
  <c r="C467" s="1"/>
  <c r="D467" l="1"/>
  <c r="F467" l="1"/>
  <c r="I467" s="1"/>
  <c r="C468" s="1"/>
  <c r="E467"/>
  <c r="D468" l="1"/>
  <c r="E468" l="1"/>
  <c r="F468" s="1"/>
  <c r="I468" s="1"/>
  <c r="C469" s="1"/>
  <c r="D469" l="1"/>
  <c r="E469" l="1"/>
  <c r="F469" s="1"/>
  <c r="I469" s="1"/>
  <c r="C470" s="1"/>
  <c r="D470" l="1"/>
  <c r="E470" l="1"/>
  <c r="F470" s="1"/>
  <c r="I470" s="1"/>
  <c r="C43" i="3" l="1"/>
  <c r="C471" i="2"/>
  <c r="D471" l="1"/>
  <c r="F471" l="1"/>
  <c r="I471" s="1"/>
  <c r="C472" s="1"/>
  <c r="E471"/>
  <c r="D472" l="1"/>
  <c r="E472" l="1"/>
  <c r="F472" s="1"/>
  <c r="I472" s="1"/>
  <c r="C473" s="1"/>
  <c r="D473" l="1"/>
  <c r="E473" l="1"/>
  <c r="F473" s="1"/>
  <c r="I473" s="1"/>
  <c r="C474" s="1"/>
  <c r="D474" l="1"/>
  <c r="E474" l="1"/>
  <c r="F474" s="1"/>
  <c r="I474" s="1"/>
  <c r="C475" s="1"/>
  <c r="D475" l="1"/>
  <c r="F475" l="1"/>
  <c r="I475" s="1"/>
  <c r="C476" s="1"/>
  <c r="E475"/>
  <c r="D476" l="1"/>
  <c r="E476" l="1"/>
  <c r="F476" s="1"/>
  <c r="I476" s="1"/>
  <c r="C477" s="1"/>
  <c r="D477" l="1"/>
  <c r="F477" l="1"/>
  <c r="I477" s="1"/>
  <c r="C478" s="1"/>
  <c r="E477"/>
  <c r="D478" l="1"/>
  <c r="E478" l="1"/>
  <c r="F478" s="1"/>
  <c r="I478" s="1"/>
  <c r="C479" s="1"/>
  <c r="D479" l="1"/>
  <c r="F479" l="1"/>
  <c r="I479" s="1"/>
  <c r="C480" s="1"/>
  <c r="E479"/>
  <c r="D480" l="1"/>
  <c r="E480" l="1"/>
  <c r="F480" s="1"/>
  <c r="I480" s="1"/>
  <c r="C481" s="1"/>
  <c r="D481" l="1"/>
  <c r="E481" l="1"/>
  <c r="F481" s="1"/>
  <c r="I481" s="1"/>
  <c r="C482" s="1"/>
  <c r="D482" l="1"/>
  <c r="E482" l="1"/>
  <c r="F482" s="1"/>
  <c r="I482" s="1"/>
  <c r="C44" i="3" l="1"/>
  <c r="C483" i="2"/>
  <c r="D483" l="1"/>
  <c r="F483" l="1"/>
  <c r="I483" s="1"/>
  <c r="C484" s="1"/>
  <c r="E483"/>
  <c r="D484" l="1"/>
  <c r="E484" l="1"/>
  <c r="F484" s="1"/>
  <c r="I484" s="1"/>
  <c r="C485" s="1"/>
  <c r="D485" l="1"/>
  <c r="E485" l="1"/>
  <c r="F485" s="1"/>
  <c r="I485" s="1"/>
  <c r="C486" s="1"/>
  <c r="D486" l="1"/>
  <c r="F486" l="1"/>
  <c r="I486" s="1"/>
  <c r="C487" s="1"/>
  <c r="E486"/>
  <c r="D487" l="1"/>
  <c r="F487" l="1"/>
  <c r="I487" s="1"/>
  <c r="C488" s="1"/>
  <c r="E487"/>
  <c r="D488" l="1"/>
  <c r="E488" l="1"/>
  <c r="F488" s="1"/>
  <c r="I488" s="1"/>
  <c r="C489" s="1"/>
  <c r="D489" l="1"/>
  <c r="E489" l="1"/>
  <c r="F489" s="1"/>
  <c r="I489" s="1"/>
  <c r="C490" s="1"/>
  <c r="D490" l="1"/>
  <c r="F490" l="1"/>
  <c r="I490" s="1"/>
  <c r="C491" s="1"/>
  <c r="E490"/>
  <c r="D491" l="1"/>
  <c r="F491" l="1"/>
  <c r="I491" s="1"/>
  <c r="C492" s="1"/>
  <c r="E491"/>
  <c r="D492" l="1"/>
  <c r="E492" l="1"/>
  <c r="F492" s="1"/>
  <c r="I492" s="1"/>
  <c r="C493" s="1"/>
  <c r="D493" l="1"/>
  <c r="E493" l="1"/>
  <c r="F493" s="1"/>
  <c r="I493" s="1"/>
  <c r="C494" s="1"/>
  <c r="D494" l="1"/>
  <c r="E494" l="1"/>
  <c r="F494" s="1"/>
  <c r="I494" s="1"/>
  <c r="C45" i="3" l="1"/>
  <c r="C495" i="2"/>
  <c r="D495" l="1"/>
  <c r="F495" l="1"/>
  <c r="I495" s="1"/>
  <c r="C496" s="1"/>
  <c r="E495"/>
  <c r="D496" l="1"/>
  <c r="E496" l="1"/>
  <c r="F496" s="1"/>
  <c r="I496" s="1"/>
  <c r="C497" s="1"/>
  <c r="D497" l="1"/>
  <c r="E497" l="1"/>
  <c r="F497" s="1"/>
  <c r="I497" s="1"/>
  <c r="C498" s="1"/>
  <c r="D498" l="1"/>
  <c r="E498" l="1"/>
  <c r="F498" s="1"/>
  <c r="I498" s="1"/>
  <c r="C499" s="1"/>
  <c r="D499" l="1"/>
  <c r="F499" l="1"/>
  <c r="I499" s="1"/>
  <c r="C500" s="1"/>
  <c r="E499"/>
  <c r="D500" l="1"/>
  <c r="E500" l="1"/>
  <c r="F500" s="1"/>
  <c r="I500" s="1"/>
  <c r="C501" s="1"/>
  <c r="D501" l="1"/>
  <c r="E501" l="1"/>
  <c r="F501" s="1"/>
  <c r="I501" s="1"/>
  <c r="C502" s="1"/>
  <c r="D502" l="1"/>
  <c r="E502" l="1"/>
  <c r="F502" s="1"/>
  <c r="I502" s="1"/>
  <c r="C503" s="1"/>
  <c r="D503" l="1"/>
  <c r="F503" l="1"/>
  <c r="I503" s="1"/>
  <c r="C504" s="1"/>
  <c r="E503"/>
  <c r="D504" l="1"/>
  <c r="E504" l="1"/>
  <c r="F504" s="1"/>
  <c r="I504" s="1"/>
  <c r="C505" s="1"/>
  <c r="D505" l="1"/>
  <c r="E505" l="1"/>
  <c r="F505" s="1"/>
  <c r="I505" s="1"/>
  <c r="C506" s="1"/>
  <c r="D506" l="1"/>
  <c r="E506" l="1"/>
  <c r="F506" s="1"/>
  <c r="I506" s="1"/>
  <c r="C46" i="3" l="1"/>
  <c r="C507" i="2"/>
  <c r="D507" l="1"/>
  <c r="F507" l="1"/>
  <c r="I507" s="1"/>
  <c r="C508" s="1"/>
  <c r="E507"/>
  <c r="D508" l="1"/>
  <c r="E508" l="1"/>
  <c r="F508" s="1"/>
  <c r="I508" s="1"/>
  <c r="C509" s="1"/>
  <c r="D509" l="1"/>
  <c r="F509" l="1"/>
  <c r="I509" s="1"/>
  <c r="C510" s="1"/>
  <c r="E509"/>
  <c r="D510" l="1"/>
  <c r="E510" l="1"/>
  <c r="F510" s="1"/>
  <c r="I510" s="1"/>
  <c r="C511" s="1"/>
  <c r="D511" l="1"/>
  <c r="E511" l="1"/>
  <c r="F511" s="1"/>
  <c r="I511" s="1"/>
  <c r="C512" s="1"/>
  <c r="D512" l="1"/>
  <c r="F512" l="1"/>
  <c r="I512" s="1"/>
  <c r="C513" s="1"/>
  <c r="E512"/>
  <c r="D513" l="1"/>
  <c r="E513" l="1"/>
  <c r="F513" s="1"/>
  <c r="I513" s="1"/>
  <c r="C514" s="1"/>
  <c r="D514" l="1"/>
  <c r="F514" l="1"/>
  <c r="I514" s="1"/>
  <c r="C515" s="1"/>
  <c r="E514"/>
  <c r="D515" l="1"/>
  <c r="F515" l="1"/>
  <c r="I515" s="1"/>
  <c r="C516" s="1"/>
  <c r="E515"/>
  <c r="D516" l="1"/>
  <c r="E516" l="1"/>
  <c r="F516" s="1"/>
  <c r="I516" s="1"/>
  <c r="C517" s="1"/>
  <c r="D517" l="1"/>
  <c r="E517" l="1"/>
  <c r="F517" s="1"/>
  <c r="I517" s="1"/>
  <c r="C518" s="1"/>
  <c r="D518" l="1"/>
  <c r="E518" l="1"/>
  <c r="F518" s="1"/>
  <c r="I518" s="1"/>
  <c r="C47" i="3" l="1"/>
  <c r="C519" i="2"/>
  <c r="D519" l="1"/>
  <c r="F519" l="1"/>
  <c r="I519" s="1"/>
  <c r="C520" s="1"/>
  <c r="E519"/>
  <c r="D520" l="1"/>
  <c r="F520" l="1"/>
  <c r="I520" s="1"/>
  <c r="C521" s="1"/>
  <c r="E520"/>
  <c r="D521" l="1"/>
  <c r="E521" l="1"/>
  <c r="F521" s="1"/>
  <c r="I521" s="1"/>
  <c r="C522" s="1"/>
  <c r="D522" l="1"/>
  <c r="F522" l="1"/>
  <c r="I522" s="1"/>
  <c r="C523" s="1"/>
  <c r="E522"/>
  <c r="D523" l="1"/>
  <c r="F523" l="1"/>
  <c r="I523" s="1"/>
  <c r="C524" s="1"/>
  <c r="E523"/>
  <c r="D524" l="1"/>
  <c r="E524" l="1"/>
  <c r="F524" s="1"/>
  <c r="I524" s="1"/>
  <c r="C525" s="1"/>
  <c r="D525" l="1"/>
  <c r="F525" l="1"/>
  <c r="I525" s="1"/>
  <c r="C526" s="1"/>
  <c r="E525"/>
  <c r="D526" l="1"/>
  <c r="E526" l="1"/>
  <c r="F526" s="1"/>
  <c r="I526" s="1"/>
  <c r="C527" s="1"/>
  <c r="D527" l="1"/>
  <c r="E527" l="1"/>
  <c r="F527" s="1"/>
  <c r="I527" s="1"/>
  <c r="C528" s="1"/>
  <c r="D528" l="1"/>
  <c r="F528" l="1"/>
  <c r="I528" s="1"/>
  <c r="C529" s="1"/>
  <c r="E528"/>
  <c r="D529" l="1"/>
  <c r="E529" l="1"/>
  <c r="F529" s="1"/>
  <c r="I529" s="1"/>
  <c r="C530" s="1"/>
  <c r="D530" l="1"/>
  <c r="E530" l="1"/>
  <c r="F530" s="1"/>
  <c r="I530" s="1"/>
  <c r="C531" l="1"/>
  <c r="C48" i="3"/>
  <c r="D531" i="2" l="1"/>
  <c r="F531" l="1"/>
  <c r="I531" s="1"/>
  <c r="C532" s="1"/>
  <c r="E531"/>
  <c r="D532" l="1"/>
  <c r="E532" l="1"/>
  <c r="F532" s="1"/>
  <c r="I532" s="1"/>
  <c r="C533" s="1"/>
  <c r="D533" l="1"/>
  <c r="F533" l="1"/>
  <c r="I533" s="1"/>
  <c r="C534" s="1"/>
  <c r="E533"/>
  <c r="D534" l="1"/>
  <c r="E534" l="1"/>
  <c r="F534" s="1"/>
  <c r="I534" s="1"/>
  <c r="C535" s="1"/>
  <c r="D535" l="1"/>
  <c r="E535" l="1"/>
  <c r="F535" s="1"/>
  <c r="I535" s="1"/>
  <c r="C536" s="1"/>
  <c r="D536" l="1"/>
  <c r="F536" l="1"/>
  <c r="I536" s="1"/>
  <c r="C537" s="1"/>
  <c r="E536"/>
  <c r="D537" l="1"/>
  <c r="E537" l="1"/>
  <c r="F537" s="1"/>
  <c r="I537" s="1"/>
  <c r="C538" s="1"/>
  <c r="D538" l="1"/>
  <c r="F538" l="1"/>
  <c r="I538" s="1"/>
  <c r="C539" s="1"/>
  <c r="E538"/>
  <c r="D539" l="1"/>
  <c r="F539" l="1"/>
  <c r="I539" s="1"/>
  <c r="C540" s="1"/>
  <c r="E539"/>
  <c r="D540" l="1"/>
  <c r="E540" l="1"/>
  <c r="F540" s="1"/>
  <c r="I540" s="1"/>
  <c r="C541" s="1"/>
  <c r="D541" l="1"/>
  <c r="E541" l="1"/>
  <c r="F541" s="1"/>
  <c r="I541" s="1"/>
  <c r="C542" s="1"/>
  <c r="D542" l="1"/>
  <c r="F542" l="1"/>
  <c r="I542" s="1"/>
  <c r="E542"/>
  <c r="C49" i="3" l="1"/>
  <c r="C543" i="2"/>
  <c r="D543" l="1"/>
  <c r="E543" l="1"/>
  <c r="F543" s="1"/>
  <c r="I543" s="1"/>
  <c r="C544" s="1"/>
  <c r="D544" l="1"/>
  <c r="F544" l="1"/>
  <c r="I544" s="1"/>
  <c r="C545" s="1"/>
  <c r="E544"/>
  <c r="D545" l="1"/>
  <c r="E545" l="1"/>
  <c r="F545" s="1"/>
  <c r="I545" s="1"/>
  <c r="C546" s="1"/>
  <c r="D546" l="1"/>
  <c r="F546" l="1"/>
  <c r="I546" s="1"/>
  <c r="C547" s="1"/>
  <c r="E546"/>
  <c r="D547" l="1"/>
  <c r="F547" l="1"/>
  <c r="I547" s="1"/>
  <c r="C548" s="1"/>
  <c r="E547"/>
  <c r="D548" l="1"/>
  <c r="E548" l="1"/>
  <c r="F548" s="1"/>
  <c r="I548" s="1"/>
  <c r="C549" s="1"/>
  <c r="D549" l="1"/>
  <c r="F549" l="1"/>
  <c r="I549" s="1"/>
  <c r="C550" s="1"/>
  <c r="E549"/>
  <c r="D550" l="1"/>
  <c r="E550" l="1"/>
  <c r="F550" s="1"/>
  <c r="I550" s="1"/>
  <c r="C551" s="1"/>
  <c r="D551" l="1"/>
  <c r="F551" l="1"/>
  <c r="I551" s="1"/>
  <c r="C552" s="1"/>
  <c r="E551"/>
  <c r="D552" l="1"/>
  <c r="F552" l="1"/>
  <c r="I552" s="1"/>
  <c r="C553" s="1"/>
  <c r="E552"/>
  <c r="D553" l="1"/>
  <c r="E553" l="1"/>
  <c r="F553" s="1"/>
  <c r="I553" s="1"/>
  <c r="C554" s="1"/>
  <c r="D554" l="1"/>
  <c r="E554" l="1"/>
  <c r="F554" s="1"/>
  <c r="I554" s="1"/>
  <c r="C555" l="1"/>
  <c r="C50" i="3"/>
  <c r="D555" i="2" l="1"/>
  <c r="F555" l="1"/>
  <c r="I555" s="1"/>
  <c r="C556" s="1"/>
  <c r="E555"/>
  <c r="D556" l="1"/>
  <c r="E556" l="1"/>
  <c r="F556" s="1"/>
  <c r="I556" s="1"/>
  <c r="C557" s="1"/>
  <c r="D557" l="1"/>
  <c r="E557" l="1"/>
  <c r="F557" s="1"/>
  <c r="I557" s="1"/>
  <c r="C558" s="1"/>
  <c r="D558" l="1"/>
  <c r="F558" l="1"/>
  <c r="I558" s="1"/>
  <c r="C559" s="1"/>
  <c r="E558"/>
  <c r="D559" l="1"/>
  <c r="E559" l="1"/>
  <c r="F559" s="1"/>
  <c r="I559" s="1"/>
  <c r="C560" s="1"/>
  <c r="D560" l="1"/>
  <c r="F560" l="1"/>
  <c r="I560" s="1"/>
  <c r="C561" s="1"/>
  <c r="E560"/>
  <c r="D561" l="1"/>
  <c r="E561" l="1"/>
  <c r="F561" s="1"/>
  <c r="I561" s="1"/>
  <c r="C562" s="1"/>
  <c r="D562" l="1"/>
  <c r="F562" l="1"/>
  <c r="I562" s="1"/>
  <c r="C563" s="1"/>
  <c r="E562"/>
  <c r="D563" l="1"/>
  <c r="F563" l="1"/>
  <c r="I563" s="1"/>
  <c r="C564" s="1"/>
  <c r="E563"/>
  <c r="D564" l="1"/>
  <c r="E564" l="1"/>
  <c r="F564" s="1"/>
  <c r="I564" s="1"/>
  <c r="C565" s="1"/>
  <c r="D565" l="1"/>
  <c r="E565" l="1"/>
  <c r="F565" s="1"/>
  <c r="I565" s="1"/>
  <c r="C566" s="1"/>
  <c r="D566" l="1"/>
  <c r="E566" l="1"/>
  <c r="F566" s="1"/>
  <c r="I566" s="1"/>
  <c r="C51" i="3" l="1"/>
  <c r="C567" i="2"/>
  <c r="D567" l="1"/>
  <c r="E567" l="1"/>
  <c r="F567" s="1"/>
  <c r="I567" s="1"/>
  <c r="C568" s="1"/>
  <c r="D568" l="1"/>
  <c r="F568" l="1"/>
  <c r="I568" s="1"/>
  <c r="C569" s="1"/>
  <c r="E568"/>
  <c r="D569" l="1"/>
  <c r="E569" l="1"/>
  <c r="F569" s="1"/>
  <c r="I569" s="1"/>
  <c r="C570" s="1"/>
  <c r="D570" l="1"/>
  <c r="E570" l="1"/>
  <c r="F570" s="1"/>
  <c r="I570" s="1"/>
  <c r="C571" s="1"/>
  <c r="D571" l="1"/>
  <c r="F571" l="1"/>
  <c r="I571" s="1"/>
  <c r="C572" s="1"/>
  <c r="E571"/>
  <c r="D572" l="1"/>
  <c r="E572" l="1"/>
  <c r="F572" s="1"/>
  <c r="I572" s="1"/>
  <c r="C573" s="1"/>
  <c r="D573" l="1"/>
  <c r="E573" l="1"/>
  <c r="F573" s="1"/>
  <c r="I573" s="1"/>
  <c r="C574" s="1"/>
  <c r="D574" l="1"/>
  <c r="E574" l="1"/>
  <c r="F574" s="1"/>
  <c r="I574" s="1"/>
  <c r="C575" s="1"/>
  <c r="D575" l="1"/>
  <c r="F575" l="1"/>
  <c r="I575" s="1"/>
  <c r="C576" s="1"/>
  <c r="E575"/>
  <c r="D576" l="1"/>
  <c r="F576" l="1"/>
  <c r="I576" s="1"/>
  <c r="C577" s="1"/>
  <c r="E576"/>
  <c r="D577" l="1"/>
  <c r="E577" l="1"/>
  <c r="F577" s="1"/>
  <c r="I577" s="1"/>
  <c r="C578" s="1"/>
  <c r="D578" l="1"/>
  <c r="E578" l="1"/>
  <c r="F578" s="1"/>
  <c r="I578" s="1"/>
  <c r="C579" l="1"/>
  <c r="C52" i="3"/>
  <c r="D579" i="2" l="1"/>
  <c r="F579" l="1"/>
  <c r="I579" s="1"/>
  <c r="C580" s="1"/>
  <c r="E579"/>
  <c r="D580" l="1"/>
  <c r="E580" l="1"/>
  <c r="F580" s="1"/>
  <c r="I580" s="1"/>
  <c r="C581" s="1"/>
  <c r="D581" l="1"/>
  <c r="F581" l="1"/>
  <c r="I581" s="1"/>
  <c r="C582" s="1"/>
  <c r="E581"/>
  <c r="D582" l="1"/>
  <c r="E582" l="1"/>
  <c r="F582" s="1"/>
  <c r="I582" s="1"/>
  <c r="C583" s="1"/>
  <c r="D583" l="1"/>
  <c r="E583" l="1"/>
  <c r="F583" s="1"/>
  <c r="I583" s="1"/>
  <c r="C584" s="1"/>
  <c r="D584" l="1"/>
  <c r="F584" l="1"/>
  <c r="I584" s="1"/>
  <c r="C585" s="1"/>
  <c r="E584"/>
  <c r="D585" l="1"/>
  <c r="E585" l="1"/>
  <c r="F585" s="1"/>
  <c r="I585" s="1"/>
  <c r="C586" s="1"/>
  <c r="D586" l="1"/>
  <c r="E586" l="1"/>
  <c r="F586" s="1"/>
  <c r="I586" s="1"/>
  <c r="C587" s="1"/>
  <c r="D587" l="1"/>
  <c r="F587" l="1"/>
  <c r="I587" s="1"/>
  <c r="C588" s="1"/>
  <c r="E587"/>
  <c r="D588" l="1"/>
  <c r="E588" l="1"/>
  <c r="F588" s="1"/>
  <c r="I588" s="1"/>
  <c r="C589" s="1"/>
  <c r="D589" l="1"/>
  <c r="E589" l="1"/>
  <c r="F589" s="1"/>
  <c r="I589" s="1"/>
  <c r="C590" s="1"/>
  <c r="D590" l="1"/>
  <c r="E590" l="1"/>
  <c r="F590" s="1"/>
  <c r="I590" s="1"/>
  <c r="C53" i="3" l="1"/>
  <c r="C591" i="2"/>
  <c r="D591" l="1"/>
  <c r="E591" l="1"/>
  <c r="F591" s="1"/>
  <c r="I591" s="1"/>
  <c r="C592" s="1"/>
  <c r="D592" l="1"/>
  <c r="F592" l="1"/>
  <c r="I592" s="1"/>
  <c r="C593" s="1"/>
  <c r="E592"/>
  <c r="D593" l="1"/>
  <c r="E593" l="1"/>
  <c r="F593" s="1"/>
  <c r="I593" s="1"/>
  <c r="C594" s="1"/>
  <c r="D594" l="1"/>
  <c r="F594" l="1"/>
  <c r="I594" s="1"/>
  <c r="C595" s="1"/>
  <c r="E594"/>
  <c r="D595" l="1"/>
  <c r="F595" l="1"/>
  <c r="I595" s="1"/>
  <c r="C596" s="1"/>
  <c r="E595"/>
  <c r="D596" l="1"/>
  <c r="E596" l="1"/>
  <c r="F596" s="1"/>
  <c r="I596" s="1"/>
  <c r="C597" s="1"/>
  <c r="D597" l="1"/>
  <c r="E597" l="1"/>
  <c r="F597" s="1"/>
  <c r="I597" s="1"/>
  <c r="C598" s="1"/>
  <c r="D598" l="1"/>
  <c r="E598" l="1"/>
  <c r="F598" s="1"/>
  <c r="I598" s="1"/>
  <c r="C599" s="1"/>
  <c r="D599" l="1"/>
  <c r="E599" l="1"/>
  <c r="F599" s="1"/>
  <c r="I599" s="1"/>
  <c r="C600" s="1"/>
  <c r="D600" l="1"/>
  <c r="F600" l="1"/>
  <c r="I600" s="1"/>
  <c r="C601" s="1"/>
  <c r="E600"/>
  <c r="D601" l="1"/>
  <c r="E601" l="1"/>
  <c r="F601" s="1"/>
  <c r="I601" s="1"/>
  <c r="C602" s="1"/>
  <c r="D602" l="1"/>
  <c r="E602" l="1"/>
  <c r="F602" s="1"/>
  <c r="I602" s="1"/>
  <c r="C603" l="1"/>
  <c r="C54" i="3"/>
  <c r="D603" i="2" l="1"/>
  <c r="F603" l="1"/>
  <c r="I603" s="1"/>
  <c r="C604" s="1"/>
  <c r="E603"/>
  <c r="D604" l="1"/>
  <c r="E604" l="1"/>
  <c r="F604" s="1"/>
  <c r="I604" s="1"/>
  <c r="C605" s="1"/>
  <c r="D605" l="1"/>
  <c r="E605" l="1"/>
  <c r="F605" s="1"/>
  <c r="I605" s="1"/>
  <c r="C606" s="1"/>
  <c r="D606" l="1"/>
  <c r="E606" l="1"/>
  <c r="F606" s="1"/>
  <c r="I606" s="1"/>
  <c r="C607" s="1"/>
  <c r="D607" l="1"/>
  <c r="F607" l="1"/>
  <c r="I607" s="1"/>
  <c r="C608" s="1"/>
  <c r="E607"/>
  <c r="D608" l="1"/>
  <c r="F608" l="1"/>
  <c r="I608" s="1"/>
  <c r="C609" s="1"/>
  <c r="E608"/>
  <c r="D609" l="1"/>
  <c r="E609" l="1"/>
  <c r="F609" s="1"/>
  <c r="I609" s="1"/>
  <c r="C610" s="1"/>
  <c r="D610" l="1"/>
  <c r="E610" l="1"/>
  <c r="F610" s="1"/>
  <c r="I610" s="1"/>
  <c r="C611" s="1"/>
  <c r="D611" l="1"/>
  <c r="F611" l="1"/>
  <c r="I611" s="1"/>
  <c r="C612" s="1"/>
  <c r="E611"/>
  <c r="D612" l="1"/>
  <c r="E612" l="1"/>
  <c r="F612" s="1"/>
  <c r="I612" s="1"/>
  <c r="C613" s="1"/>
  <c r="D613" l="1"/>
  <c r="F613" l="1"/>
  <c r="I613" s="1"/>
  <c r="C614" s="1"/>
  <c r="E613"/>
  <c r="D614" l="1"/>
  <c r="E614" l="1"/>
  <c r="F614" s="1"/>
  <c r="I614" s="1"/>
  <c r="C55" i="3" l="1"/>
  <c r="C615" i="2"/>
  <c r="D615" l="1"/>
  <c r="E615" l="1"/>
  <c r="F615" s="1"/>
  <c r="I615" s="1"/>
  <c r="C616" s="1"/>
  <c r="D616" l="1"/>
  <c r="F616" l="1"/>
  <c r="I616" s="1"/>
  <c r="C617" s="1"/>
  <c r="E616"/>
  <c r="D617" l="1"/>
  <c r="E617" l="1"/>
  <c r="F617" s="1"/>
  <c r="I617" s="1"/>
  <c r="C618" s="1"/>
  <c r="D618" l="1"/>
  <c r="E618" l="1"/>
  <c r="F618" s="1"/>
  <c r="I618" s="1"/>
  <c r="C619" s="1"/>
  <c r="D619" l="1"/>
  <c r="F619" l="1"/>
  <c r="I619" s="1"/>
  <c r="C620" s="1"/>
  <c r="E619"/>
  <c r="D620" l="1"/>
  <c r="E620" l="1"/>
  <c r="F620" s="1"/>
  <c r="I620" s="1"/>
  <c r="C621" s="1"/>
  <c r="D621" l="1"/>
  <c r="E621" l="1"/>
  <c r="F621" s="1"/>
  <c r="I621" s="1"/>
  <c r="C622" s="1"/>
  <c r="D622" l="1"/>
  <c r="E622" l="1"/>
  <c r="F622" s="1"/>
  <c r="I622" s="1"/>
  <c r="C623" s="1"/>
  <c r="D623" l="1"/>
  <c r="E623" l="1"/>
  <c r="F623" s="1"/>
  <c r="I623" s="1"/>
  <c r="C624" s="1"/>
  <c r="D624" l="1"/>
  <c r="F624" l="1"/>
  <c r="I624" s="1"/>
  <c r="C625" s="1"/>
  <c r="E624"/>
  <c r="D625" l="1"/>
  <c r="E625" l="1"/>
  <c r="F625" s="1"/>
  <c r="I625" s="1"/>
  <c r="C626" s="1"/>
  <c r="D626" l="1"/>
  <c r="E626" l="1"/>
  <c r="F626" s="1"/>
  <c r="I626" s="1"/>
  <c r="C627" l="1"/>
  <c r="C56" i="3"/>
  <c r="D627" i="2" l="1"/>
  <c r="F627" l="1"/>
  <c r="I627" s="1"/>
  <c r="C628" s="1"/>
  <c r="E627"/>
  <c r="D628" l="1"/>
  <c r="E628" l="1"/>
  <c r="F628" s="1"/>
  <c r="I628" s="1"/>
  <c r="C629" s="1"/>
  <c r="D629" l="1"/>
  <c r="E629" l="1"/>
  <c r="F629" s="1"/>
  <c r="I629" s="1"/>
  <c r="C630" s="1"/>
  <c r="D630" l="1"/>
  <c r="E630" l="1"/>
  <c r="F630" s="1"/>
  <c r="I630" s="1"/>
  <c r="C631" s="1"/>
  <c r="D631" l="1"/>
  <c r="E631" l="1"/>
  <c r="F631" s="1"/>
  <c r="I631" s="1"/>
  <c r="C632" s="1"/>
  <c r="D632" l="1"/>
  <c r="F632" l="1"/>
  <c r="I632" s="1"/>
  <c r="C633" s="1"/>
  <c r="E632"/>
  <c r="D633" l="1"/>
  <c r="E633" l="1"/>
  <c r="F633" s="1"/>
  <c r="I633" s="1"/>
  <c r="C634" s="1"/>
  <c r="D634" l="1"/>
  <c r="E634" l="1"/>
  <c r="F634" s="1"/>
  <c r="I634" s="1"/>
  <c r="C635" s="1"/>
  <c r="D635" l="1"/>
  <c r="F635" l="1"/>
  <c r="I635" s="1"/>
  <c r="C636" s="1"/>
  <c r="E635"/>
  <c r="D636" l="1"/>
  <c r="E636" l="1"/>
  <c r="F636" s="1"/>
  <c r="I636" s="1"/>
  <c r="C637" s="1"/>
  <c r="D637" l="1"/>
  <c r="E637" l="1"/>
  <c r="F637" s="1"/>
  <c r="I637" s="1"/>
  <c r="C638" s="1"/>
  <c r="D638" l="1"/>
  <c r="E638" l="1"/>
  <c r="F638" s="1"/>
  <c r="I638" s="1"/>
  <c r="C57" i="3" l="1"/>
  <c r="C639" i="2"/>
  <c r="D639" l="1"/>
  <c r="F639" l="1"/>
  <c r="I639" s="1"/>
  <c r="C640" s="1"/>
  <c r="E639"/>
  <c r="D640" l="1"/>
  <c r="F640" l="1"/>
  <c r="I640" s="1"/>
  <c r="C641" s="1"/>
  <c r="E640"/>
  <c r="D641" l="1"/>
  <c r="E641" l="1"/>
  <c r="F641" s="1"/>
  <c r="I641" s="1"/>
  <c r="C642" s="1"/>
  <c r="D642" l="1"/>
  <c r="E642" l="1"/>
  <c r="F642" s="1"/>
  <c r="I642" s="1"/>
  <c r="C643" s="1"/>
  <c r="D643" l="1"/>
  <c r="E643" l="1"/>
  <c r="F643" s="1"/>
  <c r="I643" s="1"/>
  <c r="C644" s="1"/>
  <c r="D644" l="1"/>
  <c r="E644" l="1"/>
  <c r="F644" s="1"/>
  <c r="I644" s="1"/>
  <c r="C645" s="1"/>
  <c r="D645" l="1"/>
  <c r="E645" l="1"/>
  <c r="F645" s="1"/>
  <c r="I645" s="1"/>
  <c r="C646" s="1"/>
  <c r="D646" l="1"/>
  <c r="E646" l="1"/>
  <c r="F646" s="1"/>
  <c r="I646" s="1"/>
  <c r="C647" s="1"/>
  <c r="D647" l="1"/>
  <c r="E647" l="1"/>
  <c r="F647" s="1"/>
  <c r="I647" s="1"/>
  <c r="C648" s="1"/>
  <c r="D648" l="1"/>
  <c r="E648" l="1"/>
  <c r="F648" s="1"/>
  <c r="I648" s="1"/>
  <c r="C649" s="1"/>
  <c r="D649" l="1"/>
  <c r="E649" l="1"/>
  <c r="F649" s="1"/>
  <c r="I649" s="1"/>
  <c r="C650" s="1"/>
  <c r="D650" l="1"/>
  <c r="E650" l="1"/>
  <c r="F650" s="1"/>
  <c r="I650" s="1"/>
  <c r="C651" l="1"/>
  <c r="C58" i="3"/>
  <c r="D651" i="2" l="1"/>
  <c r="E651" l="1"/>
  <c r="F651" s="1"/>
  <c r="I651" s="1"/>
  <c r="C652" s="1"/>
  <c r="D652" l="1"/>
  <c r="E652" l="1"/>
  <c r="F652" s="1"/>
  <c r="I652" s="1"/>
  <c r="C653" s="1"/>
  <c r="D653" l="1"/>
  <c r="E653" l="1"/>
  <c r="F653" s="1"/>
  <c r="I653" s="1"/>
  <c r="C654" s="1"/>
  <c r="D654" l="1"/>
  <c r="E654" l="1"/>
  <c r="F654" s="1"/>
  <c r="I654" s="1"/>
  <c r="C655" s="1"/>
  <c r="D655" l="1"/>
  <c r="E655" l="1"/>
  <c r="F655" s="1"/>
  <c r="I655" s="1"/>
  <c r="C656" s="1"/>
  <c r="D656" l="1"/>
  <c r="E656" l="1"/>
  <c r="F656" s="1"/>
  <c r="I656" s="1"/>
  <c r="C657" s="1"/>
  <c r="D657" l="1"/>
  <c r="E657" l="1"/>
  <c r="F657" s="1"/>
  <c r="I657" s="1"/>
  <c r="C658" s="1"/>
  <c r="D658" l="1"/>
  <c r="E658" l="1"/>
  <c r="F658" s="1"/>
  <c r="I658" s="1"/>
  <c r="C659" s="1"/>
  <c r="D659" l="1"/>
  <c r="E659" l="1"/>
  <c r="F659" s="1"/>
  <c r="I659" s="1"/>
  <c r="C660" s="1"/>
  <c r="D660" l="1"/>
  <c r="E660" l="1"/>
  <c r="F660" s="1"/>
  <c r="I660" s="1"/>
  <c r="C661" s="1"/>
  <c r="D661" l="1"/>
  <c r="E661" l="1"/>
  <c r="F661" s="1"/>
  <c r="I661" s="1"/>
  <c r="C662" s="1"/>
  <c r="D662" l="1"/>
  <c r="E662" l="1"/>
  <c r="F662" s="1"/>
  <c r="I662" s="1"/>
  <c r="C59" i="3" l="1"/>
  <c r="C663" i="2"/>
  <c r="D663" l="1"/>
  <c r="E663" l="1"/>
  <c r="F663" s="1"/>
  <c r="I663" s="1"/>
  <c r="C664" s="1"/>
  <c r="D664" l="1"/>
  <c r="E664" l="1"/>
  <c r="F664" s="1"/>
  <c r="I664" s="1"/>
  <c r="C665" s="1"/>
  <c r="D665" l="1"/>
  <c r="E665" l="1"/>
  <c r="F665" s="1"/>
  <c r="I665" s="1"/>
  <c r="C666" s="1"/>
  <c r="D666" l="1"/>
  <c r="E666" l="1"/>
  <c r="F666" s="1"/>
  <c r="I666" s="1"/>
  <c r="C667" s="1"/>
  <c r="D667" l="1"/>
  <c r="E667" l="1"/>
  <c r="F667" s="1"/>
  <c r="I667" s="1"/>
  <c r="C668" s="1"/>
  <c r="D668" l="1"/>
  <c r="E668" l="1"/>
  <c r="F668" s="1"/>
  <c r="I668" s="1"/>
  <c r="C669" s="1"/>
  <c r="D669" l="1"/>
  <c r="E669" l="1"/>
  <c r="F669" s="1"/>
  <c r="I669" s="1"/>
  <c r="C670" s="1"/>
  <c r="D670" l="1"/>
  <c r="E670" l="1"/>
  <c r="F670" s="1"/>
  <c r="I670" s="1"/>
  <c r="C671" s="1"/>
  <c r="D671" l="1"/>
  <c r="F671" l="1"/>
  <c r="I671" s="1"/>
  <c r="C672" s="1"/>
  <c r="E671"/>
  <c r="D672" l="1"/>
  <c r="F672" l="1"/>
  <c r="I672" s="1"/>
  <c r="C673" s="1"/>
  <c r="E672"/>
  <c r="D673" l="1"/>
  <c r="E673" l="1"/>
  <c r="F673" s="1"/>
  <c r="I673" s="1"/>
  <c r="C674" s="1"/>
  <c r="D674" l="1"/>
  <c r="E674" l="1"/>
  <c r="F674" s="1"/>
  <c r="I674" s="1"/>
  <c r="C675" l="1"/>
  <c r="C60" i="3"/>
  <c r="D675" i="2" l="1"/>
  <c r="E675" l="1"/>
  <c r="F675" s="1"/>
  <c r="I675" s="1"/>
  <c r="C676" s="1"/>
  <c r="D676" l="1"/>
  <c r="E676" l="1"/>
  <c r="F676" s="1"/>
  <c r="I676" s="1"/>
  <c r="C677" s="1"/>
  <c r="D677" l="1"/>
  <c r="F677" l="1"/>
  <c r="I677" s="1"/>
  <c r="C678" s="1"/>
  <c r="E677"/>
  <c r="D678" l="1"/>
  <c r="E678" l="1"/>
  <c r="F678" s="1"/>
  <c r="I678" s="1"/>
  <c r="C679" s="1"/>
  <c r="D679" l="1"/>
  <c r="F679" l="1"/>
  <c r="I679" s="1"/>
  <c r="C680" s="1"/>
  <c r="E679"/>
  <c r="D680" l="1"/>
  <c r="E680" l="1"/>
  <c r="F680" s="1"/>
  <c r="I680" s="1"/>
  <c r="C681" s="1"/>
  <c r="D681" l="1"/>
  <c r="E681" l="1"/>
  <c r="F681" s="1"/>
  <c r="I681" s="1"/>
  <c r="C682" s="1"/>
  <c r="D682" l="1"/>
  <c r="E682" l="1"/>
  <c r="F682" s="1"/>
  <c r="I682" s="1"/>
  <c r="C683" s="1"/>
  <c r="D683" l="1"/>
  <c r="E683" l="1"/>
  <c r="F683" s="1"/>
  <c r="I683" s="1"/>
  <c r="C684" s="1"/>
  <c r="D684" l="1"/>
  <c r="E684" l="1"/>
  <c r="F684" s="1"/>
  <c r="I684" s="1"/>
  <c r="C685" s="1"/>
  <c r="D685" l="1"/>
  <c r="E685" l="1"/>
  <c r="F685" s="1"/>
  <c r="I685" s="1"/>
  <c r="C686" s="1"/>
  <c r="D686" l="1"/>
  <c r="E686" l="1"/>
  <c r="F686" s="1"/>
  <c r="I686" s="1"/>
  <c r="C61" i="3" l="1"/>
  <c r="C687" i="2"/>
  <c r="D687" l="1"/>
  <c r="F687" l="1"/>
  <c r="I687" s="1"/>
  <c r="C688" s="1"/>
  <c r="E687"/>
  <c r="D688" l="1"/>
  <c r="F688" l="1"/>
  <c r="I688" s="1"/>
  <c r="C689" s="1"/>
  <c r="E688"/>
  <c r="D689" l="1"/>
  <c r="E689" l="1"/>
  <c r="F689" s="1"/>
  <c r="I689" s="1"/>
  <c r="C690" s="1"/>
  <c r="D690" l="1"/>
  <c r="E690" l="1"/>
  <c r="F690" s="1"/>
  <c r="I690" s="1"/>
  <c r="C691" s="1"/>
  <c r="D691" l="1"/>
  <c r="E691" l="1"/>
  <c r="F691" s="1"/>
  <c r="I691" s="1"/>
  <c r="C692" s="1"/>
  <c r="D692" l="1"/>
  <c r="E692" l="1"/>
  <c r="F692" s="1"/>
  <c r="I692" s="1"/>
  <c r="C693" s="1"/>
  <c r="D693" l="1"/>
  <c r="E693" l="1"/>
  <c r="F693" s="1"/>
  <c r="I693" s="1"/>
  <c r="C694" s="1"/>
  <c r="D694" l="1"/>
  <c r="E694" l="1"/>
  <c r="F694" s="1"/>
  <c r="I694" s="1"/>
  <c r="C695" s="1"/>
  <c r="D695" l="1"/>
  <c r="E695" l="1"/>
  <c r="F695" s="1"/>
  <c r="I695" s="1"/>
  <c r="C696" s="1"/>
  <c r="D696" l="1"/>
  <c r="F696" l="1"/>
  <c r="I696" s="1"/>
  <c r="C697" s="1"/>
  <c r="E696"/>
  <c r="D697" l="1"/>
  <c r="E697" l="1"/>
  <c r="F697" s="1"/>
  <c r="I697" s="1"/>
  <c r="C698" s="1"/>
  <c r="D698" l="1"/>
  <c r="E698" l="1"/>
  <c r="F698" s="1"/>
  <c r="I698" s="1"/>
  <c r="C699" l="1"/>
  <c r="C62" i="3"/>
  <c r="D699" i="2" l="1"/>
  <c r="E699" l="1"/>
  <c r="F699" s="1"/>
  <c r="I699" s="1"/>
  <c r="C700" s="1"/>
  <c r="D700" l="1"/>
  <c r="E700" l="1"/>
  <c r="F700" s="1"/>
  <c r="I700" s="1"/>
  <c r="C701" s="1"/>
  <c r="D701" l="1"/>
  <c r="E701" l="1"/>
  <c r="F701" s="1"/>
  <c r="I701" s="1"/>
  <c r="C702" s="1"/>
  <c r="D702" l="1"/>
  <c r="E702" l="1"/>
  <c r="F702" s="1"/>
  <c r="I702" s="1"/>
  <c r="C703" s="1"/>
  <c r="D703" l="1"/>
  <c r="E703" l="1"/>
  <c r="F703" s="1"/>
  <c r="I703" s="1"/>
  <c r="C704" s="1"/>
  <c r="D704" l="1"/>
  <c r="F704" l="1"/>
  <c r="I704" s="1"/>
  <c r="C705" s="1"/>
  <c r="E704"/>
  <c r="D705" l="1"/>
  <c r="E705" l="1"/>
  <c r="F705" s="1"/>
  <c r="I705" s="1"/>
  <c r="C706" s="1"/>
  <c r="D706" l="1"/>
  <c r="E706" l="1"/>
  <c r="F706" s="1"/>
  <c r="I706" s="1"/>
  <c r="C707" s="1"/>
  <c r="D707" l="1"/>
  <c r="E707" l="1"/>
  <c r="F707" s="1"/>
  <c r="I707" s="1"/>
  <c r="C708" s="1"/>
  <c r="D708" l="1"/>
  <c r="E708" l="1"/>
  <c r="F708" s="1"/>
  <c r="I708" s="1"/>
  <c r="C709" s="1"/>
  <c r="D709" l="1"/>
  <c r="E709" l="1"/>
  <c r="F709" s="1"/>
  <c r="I709" s="1"/>
  <c r="C710" s="1"/>
  <c r="D710" l="1"/>
  <c r="E710" l="1"/>
  <c r="F710" s="1"/>
  <c r="I710" s="1"/>
  <c r="C711" l="1"/>
  <c r="C63" i="3"/>
  <c r="D711" i="2" l="1"/>
  <c r="E711" l="1"/>
  <c r="F711" s="1"/>
  <c r="I711" s="1"/>
  <c r="C712" s="1"/>
  <c r="D712" l="1"/>
  <c r="F712" l="1"/>
  <c r="I712" s="1"/>
  <c r="C713" s="1"/>
  <c r="E712"/>
  <c r="D713" l="1"/>
  <c r="E713" l="1"/>
  <c r="F713" s="1"/>
  <c r="I713" s="1"/>
  <c r="C714" s="1"/>
  <c r="D714" l="1"/>
  <c r="E714" l="1"/>
  <c r="F714" s="1"/>
  <c r="I714" s="1"/>
  <c r="C715" s="1"/>
  <c r="D715" l="1"/>
  <c r="E715" l="1"/>
  <c r="F715" s="1"/>
  <c r="I715" s="1"/>
  <c r="C716" s="1"/>
  <c r="D716" l="1"/>
  <c r="E716" l="1"/>
  <c r="F716" s="1"/>
  <c r="I716" s="1"/>
  <c r="C717" s="1"/>
  <c r="D717" l="1"/>
  <c r="E717" l="1"/>
  <c r="F717" s="1"/>
  <c r="I717" s="1"/>
  <c r="C718" s="1"/>
  <c r="D718" l="1"/>
  <c r="E718" l="1"/>
  <c r="F718" s="1"/>
  <c r="I718" s="1"/>
  <c r="C719" s="1"/>
  <c r="D719" l="1"/>
  <c r="E719" l="1"/>
  <c r="F719" s="1"/>
  <c r="I719" s="1"/>
  <c r="C720" s="1"/>
  <c r="D720" l="1"/>
  <c r="F720" l="1"/>
  <c r="I720" s="1"/>
  <c r="C721" s="1"/>
  <c r="E720"/>
  <c r="D721" l="1"/>
  <c r="E721" l="1"/>
  <c r="F721" s="1"/>
  <c r="I721" s="1"/>
  <c r="C722" s="1"/>
  <c r="D722" l="1"/>
  <c r="E722" l="1"/>
  <c r="F722" s="1"/>
  <c r="I722" s="1"/>
  <c r="C64" i="3" s="1"/>
</calcChain>
</file>

<file path=xl/sharedStrings.xml><?xml version="1.0" encoding="utf-8"?>
<sst xmlns="http://schemas.openxmlformats.org/spreadsheetml/2006/main" count="51" uniqueCount="50">
  <si>
    <t>Kalkulačka „Jak dlouho vydrží úspory?“ – vstupní hodnoty</t>
  </si>
  <si>
    <t>VSTUPNÍ ÚDAJE (z webu, editovatelné – žluté buňky)</t>
  </si>
  <si>
    <t>Kolik máte úspor (Kč)</t>
  </si>
  <si>
    <t>Měsíční výdaje, dnešní ceny (Kč)</t>
  </si>
  <si>
    <t>Roční úrok / zhodnocení (%)</t>
  </si>
  <si>
    <t>Roční inflace (%)</t>
  </si>
  <si>
    <t>Váš věk (roky)</t>
  </si>
  <si>
    <t>Daň z úroků (%)</t>
  </si>
  <si>
    <t>Chci, aby úspory vydržely do věku</t>
  </si>
  <si>
    <t>Další měsíční příjem, dnešní ceny (Kč)</t>
  </si>
  <si>
    <t>Příjem začíná od věku</t>
  </si>
  <si>
    <t>ODVOZENÉ (EFEKTIVNÍ MĚSÍČNÍ) SAZBY</t>
  </si>
  <si>
    <t>Efektivní měsíční výnos (geometricky z ročního)</t>
  </si>
  <si>
    <t>(1+roční výnos)^(1/12) – 1  [tak počítá list „Vypocet mesicne“]</t>
  </si>
  <si>
    <t>Efektivní měsíční inflace (geometricky z roční)</t>
  </si>
  <si>
    <t>(1+roční inflace)^(1/12) – 1</t>
  </si>
  <si>
    <t>KLÍČOVÝ TEST: JSTE NAD, NEBO POD HRANICÍ UDRŽITELNOSTI?</t>
  </si>
  <si>
    <t>Čistý roční výnos po dani</t>
  </si>
  <si>
    <t>– mínus roční inflace  (= „reálný náskok“ r - g)</t>
  </si>
  <si>
    <t>tempo, kterým reálně (nad inflaci) roste váš kapitál</t>
  </si>
  <si>
    <t>Roční výdaje dnes (12 × měsíční)</t>
  </si>
  <si>
    <t>Udržitelný (kritický) počáteční kapitál</t>
  </si>
  <si>
    <t>roční výdaje / (r - g)  – matematická hranice mezi „navěky“ a „pád do nuly“</t>
  </si>
  <si>
    <t>Váš zadaný kapitál</t>
  </si>
  <si>
    <t>Rozdíl (zadaný kapitál – kritický kapitál)</t>
  </si>
  <si>
    <t>≈ 0 → jste přesně na hraně; sebemenší detail výpočtu (měsíční vs. roční úročení, pořadí výběru/úroku) rozhodne, zda peníze vydrží navěky, nebo jednou spadnou k nule.</t>
  </si>
  <si>
    <t>Měsíc</t>
  </si>
  <si>
    <t>Věk</t>
  </si>
  <si>
    <t>Počáteční zůstatek (Kč)</t>
  </si>
  <si>
    <t>Hrubý úrok (Kč)</t>
  </si>
  <si>
    <t>Daň z úroku (Kč)</t>
  </si>
  <si>
    <t>Čistý úrok (Kč)</t>
  </si>
  <si>
    <t>Výdaje, inflované (Kč)</t>
  </si>
  <si>
    <t>Další příjem (Kč)</t>
  </si>
  <si>
    <t>Konečný zůstatek (Kč)</t>
  </si>
  <si>
    <t>Vývoj úspor po letech (koncový zůstatek každý prosinec)</t>
  </si>
  <si>
    <t>Rok</t>
  </si>
  <si>
    <t>Zůstatek (Kč)</t>
  </si>
  <si>
    <t>Proč křivka náhle „spadne“, i když je zhodnocení 10 % p.a.?</t>
  </si>
  <si>
    <t>Není to chyba výpočtu. Je to standardní matematická vlastnost každého modelu, kde z rostoucího jmění pravidelně čerpáte a výdaje zároveň rostou s inflací.</t>
  </si>
  <si>
    <t>1) Dvě protichůdné exponenciály</t>
  </si>
  <si>
    <t>Zůstatek roste každý rok o čistý výnos po zdanění (list Vstupy, buňka B19 = 10 % × (1 − 15 %) = 8,5 %). Výdaje rostou každý rok o inflaci (2,5 %). Rozdíl mezi těmito dvěma tempy (list Vstupy, B20 = 6,0 %) rozhoduje o všem.</t>
  </si>
  <si>
    <t>2) Vaše vstupy leží přesně na hraně udržitelnosti</t>
  </si>
  <si>
    <t>Existuje jednoduchý matematický práh: kritický_kapitál = roční_výdaje / (čistý_výnos − inflace). S vašimi čísly: 1 200 000 / 6,0 % = 20 000 000 Kč – což je přesně částka úspor, kterou pán zadal (list Vstupy, řádky 21–24 to počítají živě). Jinými slovy: podle idealizovaného (spojitého) vzorce by úspory měly růst navěky, protože zadaný kapitál se prakticky rovná kritické hranici – rozdíl je nulový nebo zanedbatelný.</t>
  </si>
  <si>
    <t>3) Proč to tedy v grafu spadne k nule?</t>
  </si>
  <si>
    <t>Protože jste přesně na hraně, výsledek je extrémně citlivý na to, JAK přesně se počítá: úročení měsíčně (ne spojitě), výběr výdajů každý měsíc dopředu (peníze tak nestihnou vydělat úrok za celý měsíc), zaokrouhlení a přesné pořadí operací (nejdřív úrok, pak výběr). Tyto drobné, zcela legitimní modelovací detaily ukrojí z reálného výnosu jen desetiny procentního bodu – ale protože start je přesně na kritické hranici, i tak malý posun stačí k tomu, aby model „překlopil“ z „roste navěky“ na „nakonec spadne k nule“. List „Vypocet mesicne“ to počítá měsíc po měsíci (přesně jako to typicky dělá webová kalkulačka) a list „Rocni prehled“ to vykresluje do grafu – vidíte tam vrchol kolem 58–60 let (cca 30 mil. Kč) a pak zrychlující se pokles.</t>
  </si>
  <si>
    <t>4) Proč pokles zrychluje („útes“, ne pozvolný sešup)</t>
  </si>
  <si>
    <t>Jakmile roční čerpání poprvé převýší roční čistý úrok, zůstatek se začne zmenšovat. Menší zůstatek ale vydělá ještě méně úroku příští rok, zatímco výdaje dál rostou s inflací – mezera mezi příjmem z úroků a výdaji se tak rok od roku zvětšuje. Je to stejný mechanismus jako u vyčerpání renty/anuity nebo splácení hypotéky pozpátku: dlouhá zdánlivě stabilní (nebo dokonce rostoucí) fáze, a pak rychlý kolaps v posledních letech – přesně tvar „kopec a pak útes”, který pán vidí v grafu.</t>
  </si>
  <si>
    <t>5) Co si z toho odnést pro klienta</t>
  </si>
  <si>
    <t>Kalkulačka nepočítá špatně – ukazuje reálné riziko „čerpání na doraz“: pokud si někdo nastaví výdaje přesně na matematickou hranici udržitelnosti, roky to může vypadat bezpečně (zůstatek dokonce roste), a pak se to během posledních 10–15 let velmi rychle zlomí. Bezpečnější je mít kapitál viditelně NAD kritickou hranicí (list Vstupy, B24 zjevně kladné), nikoli na ní. V listu Vstupy si lze vstupy měnit a sledovat, jak se mění B24 i graf v listu „Rocni prehled“.</t>
  </si>
</sst>
</file>

<file path=xl/styles.xml><?xml version="1.0" encoding="utf-8"?>
<styleSheet xmlns="http://schemas.openxmlformats.org/spreadsheetml/2006/main">
  <numFmts count="3">
    <numFmt numFmtId="164" formatCode="0.0%"/>
    <numFmt numFmtId="165" formatCode="0.0000%"/>
    <numFmt numFmtId="166" formatCode="#,##0;[Red]\-#,##0"/>
  </numFmts>
  <fonts count="8">
    <font>
      <sz val="11"/>
      <color theme="1"/>
      <name val="Calibri"/>
      <family val="2"/>
      <charset val="1"/>
    </font>
    <font>
      <b/>
      <sz val="14"/>
      <color rgb="FF1F4E78"/>
      <name val="Arial"/>
      <charset val="1"/>
    </font>
    <font>
      <b/>
      <sz val="11"/>
      <color rgb="FF1F4E78"/>
      <name val="Arial"/>
      <charset val="1"/>
    </font>
    <font>
      <sz val="11"/>
      <color rgb="FF000000"/>
      <name val="Arial"/>
      <charset val="1"/>
    </font>
    <font>
      <b/>
      <sz val="11"/>
      <color rgb="FF0000FF"/>
      <name val="Arial"/>
      <charset val="1"/>
    </font>
    <font>
      <sz val="11"/>
      <color rgb="FF008000"/>
      <name val="Arial"/>
      <charset val="1"/>
    </font>
    <font>
      <b/>
      <sz val="11"/>
      <name val="Arial"/>
      <charset val="1"/>
    </font>
    <font>
      <b/>
      <sz val="11"/>
      <color rgb="FFFFFFFF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F4E78"/>
        <bgColor rgb="FF003366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2" xfId="0" applyFont="1" applyBorder="1"/>
    <xf numFmtId="0" fontId="2" fillId="0" borderId="0" xfId="0" applyFont="1" applyBorder="1"/>
    <xf numFmtId="0" fontId="1" fillId="0" borderId="0" xfId="0" applyFont="1" applyBorder="1"/>
    <xf numFmtId="0" fontId="3" fillId="0" borderId="1" xfId="0" applyFont="1" applyBorder="1"/>
    <xf numFmtId="3" fontId="4" fillId="2" borderId="1" xfId="0" applyNumberFormat="1" applyFont="1" applyFill="1" applyBorder="1"/>
    <xf numFmtId="164" fontId="4" fillId="2" borderId="1" xfId="0" applyNumberFormat="1" applyFont="1" applyFill="1" applyBorder="1"/>
    <xf numFmtId="1" fontId="4" fillId="2" borderId="1" xfId="0" applyNumberFormat="1" applyFont="1" applyFill="1" applyBorder="1"/>
    <xf numFmtId="0" fontId="0" fillId="0" borderId="1" xfId="0" applyFont="1" applyBorder="1"/>
    <xf numFmtId="165" fontId="3" fillId="0" borderId="1" xfId="0" applyNumberFormat="1" applyFont="1" applyBorder="1"/>
    <xf numFmtId="0" fontId="5" fillId="0" borderId="0" xfId="0" applyFont="1"/>
    <xf numFmtId="10" fontId="0" fillId="0" borderId="1" xfId="0" applyNumberFormat="1" applyBorder="1"/>
    <xf numFmtId="3" fontId="0" fillId="0" borderId="1" xfId="0" applyNumberFormat="1" applyBorder="1"/>
    <xf numFmtId="3" fontId="6" fillId="0" borderId="1" xfId="0" applyNumberFormat="1" applyFont="1" applyBorder="1"/>
    <xf numFmtId="166" fontId="6" fillId="0" borderId="1" xfId="0" applyNumberFormat="1" applyFont="1" applyBorder="1"/>
    <xf numFmtId="0" fontId="5" fillId="0" borderId="0" xfId="0" applyFont="1" applyAlignment="1">
      <alignment vertical="top" wrapText="1"/>
    </xf>
    <xf numFmtId="0" fontId="7" fillId="3" borderId="0" xfId="0" applyFont="1" applyFill="1" applyAlignment="1">
      <alignment horizontal="center" vertical="center" wrapText="1"/>
    </xf>
    <xf numFmtId="2" fontId="0" fillId="0" borderId="0" xfId="0" applyNumberFormat="1"/>
    <xf numFmtId="3" fontId="0" fillId="0" borderId="0" xfId="0" applyNumberFormat="1"/>
    <xf numFmtId="0" fontId="7" fillId="3" borderId="0" xfId="0" applyFont="1" applyFill="1"/>
    <xf numFmtId="1" fontId="0" fillId="0" borderId="0" xfId="0" applyNumberForma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Vývoj úspor (Kč)</a:t>
            </a:r>
          </a:p>
        </c:rich>
      </c:tx>
      <c:spPr>
        <a:noFill/>
        <a:ln w="0">
          <a:noFill/>
        </a:ln>
      </c:spPr>
    </c:title>
    <c:plotArea>
      <c:layout/>
      <c:lineChart>
        <c:grouping val="standard"/>
        <c:ser>
          <c:idx val="0"/>
          <c:order val="0"/>
          <c:tx>
            <c:strRef>
              <c:f>'Rocni prehled'!$C$3</c:f>
              <c:strCache>
                <c:ptCount val="1"/>
                <c:pt idx="0">
                  <c:v>Zůstatek (Kč)</c:v>
                </c:pt>
              </c:strCache>
            </c:strRef>
          </c:tx>
          <c:spPr>
            <a:ln w="24840">
              <a:solidFill>
                <a:srgbClr val="C00000"/>
              </a:solidFill>
              <a:round/>
            </a:ln>
          </c:spPr>
          <c:marker>
            <c:symbol val="none"/>
          </c:marker>
          <c:cat>
            <c:numRef>
              <c:f>'Rocni prehled'!$A$4:$A$64</c:f>
              <c:numCache>
                <c:formatCode>0</c:formatCode>
                <c:ptCount val="61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  <c:pt idx="23">
                  <c:v>53</c:v>
                </c:pt>
                <c:pt idx="24">
                  <c:v>54</c:v>
                </c:pt>
                <c:pt idx="25">
                  <c:v>55</c:v>
                </c:pt>
                <c:pt idx="26">
                  <c:v>56</c:v>
                </c:pt>
                <c:pt idx="27">
                  <c:v>57</c:v>
                </c:pt>
                <c:pt idx="28">
                  <c:v>58</c:v>
                </c:pt>
                <c:pt idx="29">
                  <c:v>59</c:v>
                </c:pt>
                <c:pt idx="30">
                  <c:v>60</c:v>
                </c:pt>
                <c:pt idx="31">
                  <c:v>61</c:v>
                </c:pt>
                <c:pt idx="32">
                  <c:v>62</c:v>
                </c:pt>
                <c:pt idx="33">
                  <c:v>63</c:v>
                </c:pt>
                <c:pt idx="34">
                  <c:v>64</c:v>
                </c:pt>
                <c:pt idx="35">
                  <c:v>65</c:v>
                </c:pt>
                <c:pt idx="36">
                  <c:v>66</c:v>
                </c:pt>
                <c:pt idx="37">
                  <c:v>67</c:v>
                </c:pt>
                <c:pt idx="38">
                  <c:v>68</c:v>
                </c:pt>
                <c:pt idx="39">
                  <c:v>69</c:v>
                </c:pt>
                <c:pt idx="40">
                  <c:v>70</c:v>
                </c:pt>
                <c:pt idx="41">
                  <c:v>71</c:v>
                </c:pt>
                <c:pt idx="42">
                  <c:v>72</c:v>
                </c:pt>
                <c:pt idx="43">
                  <c:v>73</c:v>
                </c:pt>
                <c:pt idx="44">
                  <c:v>74</c:v>
                </c:pt>
                <c:pt idx="45">
                  <c:v>75</c:v>
                </c:pt>
                <c:pt idx="46">
                  <c:v>76</c:v>
                </c:pt>
                <c:pt idx="47">
                  <c:v>77</c:v>
                </c:pt>
                <c:pt idx="48">
                  <c:v>78</c:v>
                </c:pt>
                <c:pt idx="49">
                  <c:v>79</c:v>
                </c:pt>
                <c:pt idx="50">
                  <c:v>80</c:v>
                </c:pt>
                <c:pt idx="51">
                  <c:v>81</c:v>
                </c:pt>
                <c:pt idx="52">
                  <c:v>82</c:v>
                </c:pt>
                <c:pt idx="53">
                  <c:v>83</c:v>
                </c:pt>
                <c:pt idx="54">
                  <c:v>84</c:v>
                </c:pt>
                <c:pt idx="55">
                  <c:v>85</c:v>
                </c:pt>
                <c:pt idx="56">
                  <c:v>86</c:v>
                </c:pt>
                <c:pt idx="57">
                  <c:v>87</c:v>
                </c:pt>
                <c:pt idx="58">
                  <c:v>88</c:v>
                </c:pt>
                <c:pt idx="59">
                  <c:v>89</c:v>
                </c:pt>
                <c:pt idx="60">
                  <c:v>90</c:v>
                </c:pt>
              </c:numCache>
            </c:numRef>
          </c:cat>
          <c:val>
            <c:numRef>
              <c:f>'Rocni prehled'!$C$4:$C$64</c:f>
              <c:numCache>
                <c:formatCode>#,##0</c:formatCode>
                <c:ptCount val="61"/>
                <c:pt idx="0">
                  <c:v>20000000</c:v>
                </c:pt>
                <c:pt idx="1">
                  <c:v>20426400.577469431</c:v>
                </c:pt>
                <c:pt idx="2">
                  <c:v>20857246.585971508</c:v>
                </c:pt>
                <c:pt idx="3">
                  <c:v>21292124.414679982</c:v>
                </c:pt>
                <c:pt idx="4">
                  <c:v>21730565.803977437</c:v>
                </c:pt>
                <c:pt idx="5">
                  <c:v>22172042.737915389</c:v>
                </c:pt>
                <c:pt idx="6">
                  <c:v>22615961.893076643</c:v>
                </c:pt>
                <c:pt idx="7">
                  <c:v>23061658.606075067</c:v>
                </c:pt>
                <c:pt idx="8">
                  <c:v>23508390.318731703</c:v>
                </c:pt>
                <c:pt idx="9">
                  <c:v>23955329.456499435</c:v>
                </c:pt>
                <c:pt idx="10">
                  <c:v>24401555.691949073</c:v>
                </c:pt>
                <c:pt idx="11">
                  <c:v>24846047.541052535</c:v>
                </c:pt>
                <c:pt idx="12">
                  <c:v>25287673.235576991</c:v>
                </c:pt>
                <c:pt idx="13">
                  <c:v>25725180.810109168</c:v>
                </c:pt>
                <c:pt idx="14">
                  <c:v>26157187.337028243</c:v>
                </c:pt>
                <c:pt idx="15">
                  <c:v>26582167.237106446</c:v>
                </c:pt>
                <c:pt idx="16">
                  <c:v>26998439.587300364</c:v>
                </c:pt>
                <c:pt idx="17">
                  <c:v>27404154.340663288</c:v>
                </c:pt>
                <c:pt idx="18">
                  <c:v>27797277.366115995</c:v>
                </c:pt>
                <c:pt idx="19">
                  <c:v>28175574.208012752</c:v>
                </c:pt>
                <c:pt idx="20">
                  <c:v>28536592.456979781</c:v>
                </c:pt>
                <c:pt idx="21">
                  <c:v>28877642.614329547</c:v>
                </c:pt>
                <c:pt idx="22">
                  <c:v>29195777.322405115</c:v>
                </c:pt>
                <c:pt idx="23">
                  <c:v>29487768.822419472</c:v>
                </c:pt>
                <c:pt idx="24">
                  <c:v>29750084.489654317</c:v>
                </c:pt>
                <c:pt idx="25">
                  <c:v>29978860.283193827</c:v>
                </c:pt>
                <c:pt idx="26">
                  <c:v>30169871.933608275</c:v>
                </c:pt>
                <c:pt idx="27">
                  <c:v>30318503.6770797</c:v>
                </c:pt>
                <c:pt idx="28">
                  <c:v>30419714.32827865</c:v>
                </c:pt>
                <c:pt idx="29">
                  <c:v>30468000.46675089</c:v>
                </c:pt>
                <c:pt idx="30">
                  <c:v>30457356.492541227</c:v>
                </c:pt>
                <c:pt idx="31">
                  <c:v>30381231.286141634</c:v>
                </c:pt>
                <c:pt idx="32">
                  <c:v>30232481.185468536</c:v>
                </c:pt>
                <c:pt idx="33">
                  <c:v>30003318.968301166</c:v>
                </c:pt>
                <c:pt idx="34">
                  <c:v>29685258.50229007</c:v>
                </c:pt>
                <c:pt idx="35">
                  <c:v>29269054.696098886</c:v>
                </c:pt>
                <c:pt idx="36">
                  <c:v>28744638.354286313</c:v>
                </c:pt>
                <c:pt idx="37">
                  <c:v>28101045.504963953</c:v>
                </c:pt>
                <c:pt idx="38">
                  <c:v>27326340.732860103</c:v>
                </c:pt>
                <c:pt idx="39">
                  <c:v>26407534.010939181</c:v>
                </c:pt>
                <c:pt idx="40">
                  <c:v>25330490.480911978</c:v>
                </c:pt>
                <c:pt idx="41">
                  <c:v>24079832.586542163</c:v>
                </c:pt>
                <c:pt idx="42">
                  <c:v>22638833.913303435</c:v>
                </c:pt>
                <c:pt idx="43">
                  <c:v>20989304.033339132</c:v>
                </c:pt>
                <c:pt idx="44">
                  <c:v>19111463.595461931</c:v>
                </c:pt>
                <c:pt idx="45">
                  <c:v>16983808.835717529</c:v>
                </c:pt>
                <c:pt idx="46">
                  <c:v>14582964.614399105</c:v>
                </c:pt>
                <c:pt idx="47">
                  <c:v>11883525.009882247</c:v>
                </c:pt>
                <c:pt idx="48">
                  <c:v>8857880.4177557211</c:v>
                </c:pt>
                <c:pt idx="49">
                  <c:v>5476030.0149136614</c:v>
                </c:pt>
                <c:pt idx="50">
                  <c:v>1705378.3519656784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</c:numCache>
            </c:numRef>
          </c:val>
        </c:ser>
        <c:hiLowLines>
          <c:spPr>
            <a:ln w="0">
              <a:noFill/>
            </a:ln>
          </c:spPr>
        </c:hiLowLines>
        <c:marker val="1"/>
        <c:axId val="143844096"/>
        <c:axId val="143846016"/>
      </c:lineChart>
      <c:catAx>
        <c:axId val="143844096"/>
        <c:scaling>
          <c:orientation val="minMax"/>
        </c:scaling>
        <c:axPos val="b"/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Věk</a:t>
                </a:r>
              </a:p>
            </c:rich>
          </c:tx>
          <c:spPr>
            <a:noFill/>
            <a:ln w="0">
              <a:noFill/>
            </a:ln>
          </c:spPr>
        </c:title>
        <c:numFmt formatCode="0" sourceLinked="1"/>
        <c:maj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43846016"/>
        <c:crosses val="autoZero"/>
        <c:auto val="1"/>
        <c:lblAlgn val="ctr"/>
        <c:lblOffset val="100"/>
      </c:catAx>
      <c:valAx>
        <c:axId val="143846016"/>
        <c:scaling>
          <c:orientation val="minMax"/>
        </c:scaling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Zůstatek (Kč)</a:t>
                </a:r>
              </a:p>
            </c:rich>
          </c:tx>
          <c:spPr>
            <a:noFill/>
            <a:ln w="0">
              <a:noFill/>
            </a:ln>
          </c:spPr>
        </c:title>
        <c:numFmt formatCode="#,##0" sourceLinked="1"/>
        <c:maj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43844096"/>
        <c:crosses val="autoZero"/>
        <c:crossBetween val="between"/>
      </c:valAx>
      <c:spPr>
        <a:noFill/>
        <a:ln w="0">
          <a:noFill/>
        </a:ln>
      </c:spPr>
    </c:plotArea>
    <c:legend>
      <c:legendPos val="r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160560</xdr:rowOff>
    </xdr:from>
    <xdr:to>
      <xdr:col>16</xdr:col>
      <xdr:colOff>581760</xdr:colOff>
      <xdr:row>20</xdr:row>
      <xdr:rowOff>140760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showGridLines="0" tabSelected="1" zoomScaleNormal="100" workbookViewId="0">
      <pane ySplit="1" topLeftCell="A2" activePane="bottomLeft" state="frozen"/>
      <selection pane="bottomLeft" activeCell="K27" sqref="K27"/>
    </sheetView>
  </sheetViews>
  <sheetFormatPr defaultColWidth="8.7109375" defaultRowHeight="15"/>
  <cols>
    <col min="1" max="1" width="46" customWidth="1"/>
    <col min="2" max="2" width="16" customWidth="1"/>
    <col min="3" max="3" width="50" customWidth="1"/>
  </cols>
  <sheetData>
    <row r="1" spans="1:3" ht="18">
      <c r="A1" s="3" t="s">
        <v>0</v>
      </c>
      <c r="B1" s="3"/>
      <c r="C1" s="3"/>
    </row>
    <row r="3" spans="1:3">
      <c r="A3" s="2" t="s">
        <v>1</v>
      </c>
      <c r="B3" s="2"/>
      <c r="C3" s="2"/>
    </row>
    <row r="4" spans="1:3">
      <c r="A4" s="4" t="s">
        <v>2</v>
      </c>
      <c r="B4" s="5">
        <v>20000000</v>
      </c>
    </row>
    <row r="5" spans="1:3">
      <c r="A5" s="4" t="s">
        <v>3</v>
      </c>
      <c r="B5" s="5">
        <v>100000</v>
      </c>
    </row>
    <row r="6" spans="1:3">
      <c r="A6" s="4" t="s">
        <v>4</v>
      </c>
      <c r="B6" s="6">
        <v>0.1</v>
      </c>
    </row>
    <row r="7" spans="1:3">
      <c r="A7" s="4" t="s">
        <v>5</v>
      </c>
      <c r="B7" s="6">
        <v>2.5000000000000001E-2</v>
      </c>
    </row>
    <row r="8" spans="1:3">
      <c r="A8" s="4" t="s">
        <v>6</v>
      </c>
      <c r="B8" s="7">
        <v>30</v>
      </c>
    </row>
    <row r="9" spans="1:3">
      <c r="A9" s="4" t="s">
        <v>7</v>
      </c>
      <c r="B9" s="6">
        <v>0.15</v>
      </c>
    </row>
    <row r="10" spans="1:3">
      <c r="A10" s="4" t="s">
        <v>8</v>
      </c>
      <c r="B10" s="7">
        <v>90</v>
      </c>
    </row>
    <row r="11" spans="1:3">
      <c r="A11" s="4" t="s">
        <v>9</v>
      </c>
      <c r="B11" s="5">
        <v>0</v>
      </c>
    </row>
    <row r="12" spans="1:3">
      <c r="A12" s="4" t="s">
        <v>10</v>
      </c>
      <c r="B12" s="7">
        <v>65</v>
      </c>
    </row>
    <row r="14" spans="1:3">
      <c r="A14" s="2" t="s">
        <v>11</v>
      </c>
      <c r="B14" s="2"/>
      <c r="C14" s="2"/>
    </row>
    <row r="15" spans="1:3">
      <c r="A15" s="8" t="s">
        <v>12</v>
      </c>
      <c r="B15" s="9">
        <f>(1+B6)^(1/12)-1</f>
        <v>7.9741404289037643E-3</v>
      </c>
      <c r="C15" s="10" t="s">
        <v>13</v>
      </c>
    </row>
    <row r="16" spans="1:3">
      <c r="A16" s="8" t="s">
        <v>14</v>
      </c>
      <c r="B16" s="9">
        <f>(1+B7)^(1/12)-1</f>
        <v>2.0598362698427408E-3</v>
      </c>
      <c r="C16" s="10" t="s">
        <v>15</v>
      </c>
    </row>
    <row r="17" spans="1:3">
      <c r="A17" s="8"/>
      <c r="B17" s="8"/>
    </row>
    <row r="18" spans="1:3">
      <c r="A18" s="1" t="s">
        <v>16</v>
      </c>
      <c r="B18" s="1"/>
      <c r="C18" s="1"/>
    </row>
    <row r="19" spans="1:3">
      <c r="A19" s="8" t="s">
        <v>17</v>
      </c>
      <c r="B19" s="11">
        <f>B6*(1-B9)</f>
        <v>8.5000000000000006E-2</v>
      </c>
    </row>
    <row r="20" spans="1:3">
      <c r="A20" s="8" t="s">
        <v>18</v>
      </c>
      <c r="B20" s="11">
        <f>B19-B7</f>
        <v>6.0000000000000005E-2</v>
      </c>
      <c r="C20" s="10" t="s">
        <v>19</v>
      </c>
    </row>
    <row r="21" spans="1:3">
      <c r="A21" s="8" t="s">
        <v>20</v>
      </c>
      <c r="B21" s="12">
        <f>B5*12</f>
        <v>1200000</v>
      </c>
    </row>
    <row r="22" spans="1:3">
      <c r="A22" s="8" t="s">
        <v>21</v>
      </c>
      <c r="B22" s="13">
        <f>B21/B20</f>
        <v>20000000</v>
      </c>
      <c r="C22" s="10" t="s">
        <v>22</v>
      </c>
    </row>
    <row r="23" spans="1:3">
      <c r="A23" s="8" t="s">
        <v>23</v>
      </c>
      <c r="B23" s="12">
        <f>B4</f>
        <v>20000000</v>
      </c>
    </row>
    <row r="24" spans="1:3" ht="48" customHeight="1">
      <c r="A24" s="8" t="s">
        <v>24</v>
      </c>
      <c r="B24" s="14">
        <f>B23-B22</f>
        <v>0</v>
      </c>
      <c r="C24" s="15" t="s">
        <v>25</v>
      </c>
    </row>
  </sheetData>
  <mergeCells count="4">
    <mergeCell ref="A1:C1"/>
    <mergeCell ref="A3:C3"/>
    <mergeCell ref="A14:C14"/>
    <mergeCell ref="A18:C18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22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109375" defaultRowHeight="15"/>
  <cols>
    <col min="1" max="1" width="8" customWidth="1"/>
    <col min="2" max="2" width="9" customWidth="1"/>
    <col min="3" max="3" width="22" customWidth="1"/>
    <col min="4" max="6" width="16" customWidth="1"/>
    <col min="7" max="7" width="20" customWidth="1"/>
    <col min="8" max="8" width="16" customWidth="1"/>
    <col min="9" max="9" width="20" customWidth="1"/>
  </cols>
  <sheetData>
    <row r="1" spans="1:9" ht="31.5" customHeight="1">
      <c r="A1" s="16" t="s">
        <v>26</v>
      </c>
      <c r="B1" s="16" t="s">
        <v>27</v>
      </c>
      <c r="C1" s="16" t="s">
        <v>28</v>
      </c>
      <c r="D1" s="16" t="s">
        <v>29</v>
      </c>
      <c r="E1" s="16" t="s">
        <v>30</v>
      </c>
      <c r="F1" s="16" t="s">
        <v>31</v>
      </c>
      <c r="G1" s="16" t="s">
        <v>32</v>
      </c>
      <c r="H1" s="16" t="s">
        <v>33</v>
      </c>
      <c r="I1" s="16" t="s">
        <v>34</v>
      </c>
    </row>
    <row r="2" spans="1:9">
      <c r="A2">
        <v>0</v>
      </c>
      <c r="B2" s="17">
        <f>Vstupy!$B$8</f>
        <v>30</v>
      </c>
      <c r="I2" s="18">
        <f>Vstupy!$B$4</f>
        <v>20000000</v>
      </c>
    </row>
    <row r="3" spans="1:9">
      <c r="A3">
        <f t="shared" ref="A3:A66" si="0">A2+1</f>
        <v>1</v>
      </c>
      <c r="B3" s="17">
        <f>Vstupy!$B$8+A3/12</f>
        <v>30.083333333333332</v>
      </c>
      <c r="C3" s="18">
        <f t="shared" ref="C3:C66" si="1">I2</f>
        <v>20000000</v>
      </c>
      <c r="D3" s="18">
        <f>C3*Vstupy!$B$15</f>
        <v>159482.80857807529</v>
      </c>
      <c r="E3" s="18">
        <f>D3*Vstupy!$B$9</f>
        <v>23922.421286711291</v>
      </c>
      <c r="F3" s="18">
        <f t="shared" ref="F3:F66" si="2">D3-E3</f>
        <v>135560.38729136399</v>
      </c>
      <c r="G3" s="18">
        <f>Vstupy!$B$5*(1+Vstupy!$B$16)^A3</f>
        <v>100205.98362698428</v>
      </c>
      <c r="H3" s="18">
        <f>IF(B3&gt;=Vstupy!$B$12,Vstupy!$B$11*(1+Vstupy!$B$16)^A3,0)</f>
        <v>0</v>
      </c>
      <c r="I3" s="18">
        <f t="shared" ref="I3:I66" si="3">MAX(0,C3+F3-G3+H3)</f>
        <v>20035354.40366438</v>
      </c>
    </row>
    <row r="4" spans="1:9">
      <c r="A4">
        <f t="shared" si="0"/>
        <v>2</v>
      </c>
      <c r="B4" s="17">
        <f>Vstupy!$B$8+A4/12</f>
        <v>30.166666666666668</v>
      </c>
      <c r="C4" s="18">
        <f t="shared" si="1"/>
        <v>20035354.40366438</v>
      </c>
      <c r="D4" s="18">
        <f>C4*Vstupy!$B$15</f>
        <v>159764.72955767519</v>
      </c>
      <c r="E4" s="18">
        <f>D4*Vstupy!$B$9</f>
        <v>23964.709433651278</v>
      </c>
      <c r="F4" s="18">
        <f t="shared" si="2"/>
        <v>135800.02012402393</v>
      </c>
      <c r="G4" s="18">
        <f>Vstupy!$B$5*(1+Vstupy!$B$16)^A4</f>
        <v>100412.39154651439</v>
      </c>
      <c r="H4" s="18">
        <f>IF(B4&gt;=Vstupy!$B$12,Vstupy!$B$11*(1+Vstupy!$B$16)^A4,0)</f>
        <v>0</v>
      </c>
      <c r="I4" s="18">
        <f t="shared" si="3"/>
        <v>20070742.032241892</v>
      </c>
    </row>
    <row r="5" spans="1:9">
      <c r="A5">
        <f t="shared" si="0"/>
        <v>3</v>
      </c>
      <c r="B5" s="17">
        <f>Vstupy!$B$8+A5/12</f>
        <v>30.25</v>
      </c>
      <c r="C5" s="18">
        <f t="shared" si="1"/>
        <v>20070742.032241892</v>
      </c>
      <c r="D5" s="18">
        <f>C5*Vstupy!$B$15</f>
        <v>160046.91547739817</v>
      </c>
      <c r="E5" s="18">
        <f>D5*Vstupy!$B$9</f>
        <v>24007.037321609725</v>
      </c>
      <c r="F5" s="18">
        <f t="shared" si="2"/>
        <v>136039.87815578844</v>
      </c>
      <c r="G5" s="18">
        <f>Vstupy!$B$5*(1+Vstupy!$B$16)^A5</f>
        <v>100619.22463256356</v>
      </c>
      <c r="H5" s="18">
        <f>IF(B5&gt;=Vstupy!$B$12,Vstupy!$B$11*(1+Vstupy!$B$16)^A5,0)</f>
        <v>0</v>
      </c>
      <c r="I5" s="18">
        <f t="shared" si="3"/>
        <v>20106162.685765117</v>
      </c>
    </row>
    <row r="6" spans="1:9">
      <c r="A6">
        <f t="shared" si="0"/>
        <v>4</v>
      </c>
      <c r="B6" s="17">
        <f>Vstupy!$B$8+A6/12</f>
        <v>30.333333333333332</v>
      </c>
      <c r="C6" s="18">
        <f t="shared" si="1"/>
        <v>20106162.685765117</v>
      </c>
      <c r="D6" s="18">
        <f>C6*Vstupy!$B$15</f>
        <v>160329.36474267591</v>
      </c>
      <c r="E6" s="18">
        <f>D6*Vstupy!$B$9</f>
        <v>24049.404711401385</v>
      </c>
      <c r="F6" s="18">
        <f t="shared" si="2"/>
        <v>136279.96003127453</v>
      </c>
      <c r="G6" s="18">
        <f>Vstupy!$B$5*(1+Vstupy!$B$16)^A6</f>
        <v>100826.48376090518</v>
      </c>
      <c r="H6" s="18">
        <f>IF(B6&gt;=Vstupy!$B$12,Vstupy!$B$11*(1+Vstupy!$B$16)^A6,0)</f>
        <v>0</v>
      </c>
      <c r="I6" s="18">
        <f t="shared" si="3"/>
        <v>20141616.162035488</v>
      </c>
    </row>
    <row r="7" spans="1:9">
      <c r="A7">
        <f t="shared" si="0"/>
        <v>5</v>
      </c>
      <c r="B7" s="17">
        <f>Vstupy!$B$8+A7/12</f>
        <v>30.416666666666668</v>
      </c>
      <c r="C7" s="18">
        <f t="shared" si="1"/>
        <v>20141616.162035488</v>
      </c>
      <c r="D7" s="18">
        <f>C7*Vstupy!$B$15</f>
        <v>160612.07574114864</v>
      </c>
      <c r="E7" s="18">
        <f>D7*Vstupy!$B$9</f>
        <v>24091.811361172295</v>
      </c>
      <c r="F7" s="18">
        <f t="shared" si="2"/>
        <v>136520.26437997635</v>
      </c>
      <c r="G7" s="18">
        <f>Vstupy!$B$5*(1+Vstupy!$B$16)^A7</f>
        <v>101034.16980911659</v>
      </c>
      <c r="H7" s="18">
        <f>IF(B7&gt;=Vstupy!$B$12,Vstupy!$B$11*(1+Vstupy!$B$16)^A7,0)</f>
        <v>0</v>
      </c>
      <c r="I7" s="18">
        <f t="shared" si="3"/>
        <v>20177102.256606348</v>
      </c>
    </row>
    <row r="8" spans="1:9">
      <c r="A8">
        <f t="shared" si="0"/>
        <v>6</v>
      </c>
      <c r="B8" s="17">
        <f>Vstupy!$B$8+A8/12</f>
        <v>30.5</v>
      </c>
      <c r="C8" s="18">
        <f t="shared" si="1"/>
        <v>20177102.256606348</v>
      </c>
      <c r="D8" s="18">
        <f>C8*Vstupy!$B$15</f>
        <v>160895.04684253005</v>
      </c>
      <c r="E8" s="18">
        <f>D8*Vstupy!$B$9</f>
        <v>24134.257026379506</v>
      </c>
      <c r="F8" s="18">
        <f t="shared" si="2"/>
        <v>136760.78981615056</v>
      </c>
      <c r="G8" s="18">
        <f>Vstupy!$B$5*(1+Vstupy!$B$16)^A8</f>
        <v>101242.28365658285</v>
      </c>
      <c r="H8" s="18">
        <f>IF(B8&gt;=Vstupy!$B$12,Vstupy!$B$11*(1+Vstupy!$B$16)^A8,0)</f>
        <v>0</v>
      </c>
      <c r="I8" s="18">
        <f t="shared" si="3"/>
        <v>20212620.762765918</v>
      </c>
    </row>
    <row r="9" spans="1:9">
      <c r="A9">
        <f t="shared" si="0"/>
        <v>7</v>
      </c>
      <c r="B9" s="17">
        <f>Vstupy!$B$8+A9/12</f>
        <v>30.583333333333332</v>
      </c>
      <c r="C9" s="18">
        <f t="shared" si="1"/>
        <v>20212620.762765918</v>
      </c>
      <c r="D9" s="18">
        <f>C9*Vstupy!$B$15</f>
        <v>161178.27639847135</v>
      </c>
      <c r="E9" s="18">
        <f>D9*Vstupy!$B$9</f>
        <v>24176.741459770703</v>
      </c>
      <c r="F9" s="18">
        <f t="shared" si="2"/>
        <v>137001.53493870064</v>
      </c>
      <c r="G9" s="18">
        <f>Vstupy!$B$5*(1+Vstupy!$B$16)^A9</f>
        <v>101450.8261845004</v>
      </c>
      <c r="H9" s="18">
        <f>IF(B9&gt;=Vstupy!$B$12,Vstupy!$B$11*(1+Vstupy!$B$16)^A9,0)</f>
        <v>0</v>
      </c>
      <c r="I9" s="18">
        <f t="shared" si="3"/>
        <v>20248171.471520118</v>
      </c>
    </row>
    <row r="10" spans="1:9">
      <c r="A10">
        <f t="shared" si="0"/>
        <v>8</v>
      </c>
      <c r="B10" s="17">
        <f>Vstupy!$B$8+A10/12</f>
        <v>30.666666666666668</v>
      </c>
      <c r="C10" s="18">
        <f t="shared" si="1"/>
        <v>20248171.471520118</v>
      </c>
      <c r="D10" s="18">
        <f>C10*Vstupy!$B$15</f>
        <v>161461.76274242441</v>
      </c>
      <c r="E10" s="18">
        <f>D10*Vstupy!$B$9</f>
        <v>24219.26441136366</v>
      </c>
      <c r="F10" s="18">
        <f t="shared" si="2"/>
        <v>137242.49833106075</v>
      </c>
      <c r="G10" s="18">
        <f>Vstupy!$B$5*(1+Vstupy!$B$16)^A10</f>
        <v>101659.79827588075</v>
      </c>
      <c r="H10" s="18">
        <f>IF(B10&gt;=Vstupy!$B$12,Vstupy!$B$11*(1+Vstupy!$B$16)^A10,0)</f>
        <v>0</v>
      </c>
      <c r="I10" s="18">
        <f t="shared" si="3"/>
        <v>20283754.1715753</v>
      </c>
    </row>
    <row r="11" spans="1:9">
      <c r="A11">
        <f t="shared" si="0"/>
        <v>9</v>
      </c>
      <c r="B11" s="17">
        <f>Vstupy!$B$8+A11/12</f>
        <v>30.75</v>
      </c>
      <c r="C11" s="18">
        <f t="shared" si="1"/>
        <v>20283754.1715753</v>
      </c>
      <c r="D11" s="18">
        <f>C11*Vstupy!$B$15</f>
        <v>161745.50418950399</v>
      </c>
      <c r="E11" s="18">
        <f>D11*Vstupy!$B$9</f>
        <v>24261.825628425599</v>
      </c>
      <c r="F11" s="18">
        <f t="shared" si="2"/>
        <v>137483.67856107838</v>
      </c>
      <c r="G11" s="18">
        <f>Vstupy!$B$5*(1+Vstupy!$B$16)^A11</f>
        <v>101869.2008155543</v>
      </c>
      <c r="H11" s="18">
        <f>IF(B11&gt;=Vstupy!$B$12,Vstupy!$B$11*(1+Vstupy!$B$16)^A11,0)</f>
        <v>0</v>
      </c>
      <c r="I11" s="18">
        <f t="shared" si="3"/>
        <v>20319368.649320822</v>
      </c>
    </row>
    <row r="12" spans="1:9">
      <c r="A12">
        <f t="shared" si="0"/>
        <v>10</v>
      </c>
      <c r="B12" s="17">
        <f>Vstupy!$B$8+A12/12</f>
        <v>30.833333333333332</v>
      </c>
      <c r="C12" s="18">
        <f t="shared" si="1"/>
        <v>20319368.649320822</v>
      </c>
      <c r="D12" s="18">
        <f>C12*Vstupy!$B$15</f>
        <v>162029.49903634883</v>
      </c>
      <c r="E12" s="18">
        <f>D12*Vstupy!$B$9</f>
        <v>24304.424855452326</v>
      </c>
      <c r="F12" s="18">
        <f t="shared" si="2"/>
        <v>137725.07418089651</v>
      </c>
      <c r="G12" s="18">
        <f>Vstupy!$B$5*(1+Vstupy!$B$16)^A12</f>
        <v>102079.03469017407</v>
      </c>
      <c r="H12" s="18">
        <f>IF(B12&gt;=Vstupy!$B$12,Vstupy!$B$11*(1+Vstupy!$B$16)^A12,0)</f>
        <v>0</v>
      </c>
      <c r="I12" s="18">
        <f t="shared" si="3"/>
        <v>20355014.688811544</v>
      </c>
    </row>
    <row r="13" spans="1:9">
      <c r="A13">
        <f t="shared" si="0"/>
        <v>11</v>
      </c>
      <c r="B13" s="17">
        <f>Vstupy!$B$8+A13/12</f>
        <v>30.916666666666668</v>
      </c>
      <c r="C13" s="18">
        <f t="shared" si="1"/>
        <v>20355014.688811544</v>
      </c>
      <c r="D13" s="18">
        <f>C13*Vstupy!$B$15</f>
        <v>162313.74556098212</v>
      </c>
      <c r="E13" s="18">
        <f>D13*Vstupy!$B$9</f>
        <v>24347.061834147316</v>
      </c>
      <c r="F13" s="18">
        <f t="shared" si="2"/>
        <v>137966.6837268348</v>
      </c>
      <c r="G13" s="18">
        <f>Vstupy!$B$5*(1+Vstupy!$B$16)^A13</f>
        <v>102289.30078821942</v>
      </c>
      <c r="H13" s="18">
        <f>IF(B13&gt;=Vstupy!$B$12,Vstupy!$B$11*(1+Vstupy!$B$16)^A13,0)</f>
        <v>0</v>
      </c>
      <c r="I13" s="18">
        <f t="shared" si="3"/>
        <v>20390692.07175016</v>
      </c>
    </row>
    <row r="14" spans="1:9">
      <c r="A14">
        <f t="shared" si="0"/>
        <v>12</v>
      </c>
      <c r="B14" s="17">
        <f>Vstupy!$B$8+A14/12</f>
        <v>31</v>
      </c>
      <c r="C14" s="18">
        <f t="shared" si="1"/>
        <v>20390692.07175016</v>
      </c>
      <c r="D14" s="18">
        <f>C14*Vstupy!$B$15</f>
        <v>162598.2420226704</v>
      </c>
      <c r="E14" s="18">
        <f>D14*Vstupy!$B$9</f>
        <v>24389.736303400558</v>
      </c>
      <c r="F14" s="18">
        <f t="shared" si="2"/>
        <v>138208.50571926983</v>
      </c>
      <c r="G14" s="18">
        <f>Vstupy!$B$5*(1+Vstupy!$B$16)^A14</f>
        <v>102499.99999999985</v>
      </c>
      <c r="H14" s="18">
        <f>IF(B14&gt;=Vstupy!$B$12,Vstupy!$B$11*(1+Vstupy!$B$16)^A14,0)</f>
        <v>0</v>
      </c>
      <c r="I14" s="18">
        <f t="shared" si="3"/>
        <v>20426400.577469431</v>
      </c>
    </row>
    <row r="15" spans="1:9">
      <c r="A15">
        <f t="shared" si="0"/>
        <v>13</v>
      </c>
      <c r="B15" s="17">
        <f>Vstupy!$B$8+A15/12</f>
        <v>31.083333333333332</v>
      </c>
      <c r="C15" s="18">
        <f t="shared" si="1"/>
        <v>20426400.577469431</v>
      </c>
      <c r="D15" s="18">
        <f>C15*Vstupy!$B$15</f>
        <v>162882.9866617822</v>
      </c>
      <c r="E15" s="18">
        <f>D15*Vstupy!$B$9</f>
        <v>24432.44799926733</v>
      </c>
      <c r="F15" s="18">
        <f t="shared" si="2"/>
        <v>138450.53866251488</v>
      </c>
      <c r="G15" s="18">
        <f>Vstupy!$B$5*(1+Vstupy!$B$16)^A15</f>
        <v>102711.13321765872</v>
      </c>
      <c r="H15" s="18">
        <f>IF(B15&gt;=Vstupy!$B$12,Vstupy!$B$11*(1+Vstupy!$B$16)^A15,0)</f>
        <v>0</v>
      </c>
      <c r="I15" s="18">
        <f t="shared" si="3"/>
        <v>20462139.982914288</v>
      </c>
    </row>
    <row r="16" spans="1:9">
      <c r="A16">
        <f t="shared" si="0"/>
        <v>14</v>
      </c>
      <c r="B16" s="17">
        <f>Vstupy!$B$8+A16/12</f>
        <v>31.166666666666668</v>
      </c>
      <c r="C16" s="18">
        <f t="shared" si="1"/>
        <v>20462139.982914288</v>
      </c>
      <c r="D16" s="18">
        <f>C16*Vstupy!$B$15</f>
        <v>163167.97769964501</v>
      </c>
      <c r="E16" s="18">
        <f>D16*Vstupy!$B$9</f>
        <v>24475.196654946751</v>
      </c>
      <c r="F16" s="18">
        <f t="shared" si="2"/>
        <v>138692.78104469826</v>
      </c>
      <c r="G16" s="18">
        <f>Vstupy!$B$5*(1+Vstupy!$B$16)^A16</f>
        <v>102922.70133517712</v>
      </c>
      <c r="H16" s="18">
        <f>IF(B16&gt;=Vstupy!$B$12,Vstupy!$B$11*(1+Vstupy!$B$16)^A16,0)</f>
        <v>0</v>
      </c>
      <c r="I16" s="18">
        <f t="shared" si="3"/>
        <v>20497910.06262381</v>
      </c>
    </row>
    <row r="17" spans="1:9">
      <c r="A17">
        <f t="shared" si="0"/>
        <v>15</v>
      </c>
      <c r="B17" s="17">
        <f>Vstupy!$B$8+A17/12</f>
        <v>31.25</v>
      </c>
      <c r="C17" s="18">
        <f t="shared" si="1"/>
        <v>20497910.06262381</v>
      </c>
      <c r="D17" s="18">
        <f>C17*Vstupy!$B$15</f>
        <v>163453.21333840181</v>
      </c>
      <c r="E17" s="18">
        <f>D17*Vstupy!$B$9</f>
        <v>24517.982000760272</v>
      </c>
      <c r="F17" s="18">
        <f t="shared" si="2"/>
        <v>138935.23133764154</v>
      </c>
      <c r="G17" s="18">
        <f>Vstupy!$B$5*(1+Vstupy!$B$16)^A17</f>
        <v>103134.70524837752</v>
      </c>
      <c r="H17" s="18">
        <f>IF(B17&gt;=Vstupy!$B$12,Vstupy!$B$11*(1+Vstupy!$B$16)^A17,0)</f>
        <v>0</v>
      </c>
      <c r="I17" s="18">
        <f t="shared" si="3"/>
        <v>20533710.588713072</v>
      </c>
    </row>
    <row r="18" spans="1:9">
      <c r="A18">
        <f t="shared" si="0"/>
        <v>16</v>
      </c>
      <c r="B18" s="17">
        <f>Vstupy!$B$8+A18/12</f>
        <v>31.333333333333332</v>
      </c>
      <c r="C18" s="18">
        <f t="shared" si="1"/>
        <v>20533710.588713072</v>
      </c>
      <c r="D18" s="18">
        <f>C18*Vstupy!$B$15</f>
        <v>163738.69176086623</v>
      </c>
      <c r="E18" s="18">
        <f>D18*Vstupy!$B$9</f>
        <v>24560.803764129934</v>
      </c>
      <c r="F18" s="18">
        <f t="shared" si="2"/>
        <v>139177.8879967363</v>
      </c>
      <c r="G18" s="18">
        <f>Vstupy!$B$5*(1+Vstupy!$B$16)^A18</f>
        <v>103347.14585492766</v>
      </c>
      <c r="H18" s="18">
        <f>IF(B18&gt;=Vstupy!$B$12,Vstupy!$B$11*(1+Vstupy!$B$16)^A18,0)</f>
        <v>0</v>
      </c>
      <c r="I18" s="18">
        <f t="shared" si="3"/>
        <v>20569541.330854882</v>
      </c>
    </row>
    <row r="19" spans="1:9">
      <c r="A19">
        <f t="shared" si="0"/>
        <v>17</v>
      </c>
      <c r="B19" s="17">
        <f>Vstupy!$B$8+A19/12</f>
        <v>31.416666666666668</v>
      </c>
      <c r="C19" s="18">
        <f t="shared" si="1"/>
        <v>20569541.330854882</v>
      </c>
      <c r="D19" s="18">
        <f>C19*Vstupy!$B$15</f>
        <v>164024.41113037686</v>
      </c>
      <c r="E19" s="18">
        <f>D19*Vstupy!$B$9</f>
        <v>24603.661669556528</v>
      </c>
      <c r="F19" s="18">
        <f t="shared" si="2"/>
        <v>139420.74946082034</v>
      </c>
      <c r="G19" s="18">
        <f>Vstupy!$B$5*(1+Vstupy!$B$16)^A19</f>
        <v>103560.02405434437</v>
      </c>
      <c r="H19" s="18">
        <f>IF(B19&gt;=Vstupy!$B$12,Vstupy!$B$11*(1+Vstupy!$B$16)^A19,0)</f>
        <v>0</v>
      </c>
      <c r="I19" s="18">
        <f t="shared" si="3"/>
        <v>20605402.056261357</v>
      </c>
    </row>
    <row r="20" spans="1:9">
      <c r="A20">
        <f t="shared" si="0"/>
        <v>18</v>
      </c>
      <c r="B20" s="17">
        <f>Vstupy!$B$8+A20/12</f>
        <v>31.5</v>
      </c>
      <c r="C20" s="18">
        <f t="shared" si="1"/>
        <v>20605402.056261357</v>
      </c>
      <c r="D20" s="18">
        <f>C20*Vstupy!$B$15</f>
        <v>164310.36959065043</v>
      </c>
      <c r="E20" s="18">
        <f>D20*Vstupy!$B$9</f>
        <v>24646.555438597563</v>
      </c>
      <c r="F20" s="18">
        <f t="shared" si="2"/>
        <v>139663.81415205286</v>
      </c>
      <c r="G20" s="18">
        <f>Vstupy!$B$5*(1+Vstupy!$B$16)^A20</f>
        <v>103773.3407479973</v>
      </c>
      <c r="H20" s="18">
        <f>IF(B20&gt;=Vstupy!$B$12,Vstupy!$B$11*(1+Vstupy!$B$16)^A20,0)</f>
        <v>0</v>
      </c>
      <c r="I20" s="18">
        <f t="shared" si="3"/>
        <v>20641292.529665414</v>
      </c>
    </row>
    <row r="21" spans="1:9">
      <c r="A21">
        <f t="shared" si="0"/>
        <v>19</v>
      </c>
      <c r="B21" s="17">
        <f>Vstupy!$B$8+A21/12</f>
        <v>31.583333333333332</v>
      </c>
      <c r="C21" s="18">
        <f t="shared" si="1"/>
        <v>20641292.529665414</v>
      </c>
      <c r="D21" s="18">
        <f>C21*Vstupy!$B$15</f>
        <v>164596.56526563424</v>
      </c>
      <c r="E21" s="18">
        <f>D21*Vstupy!$B$9</f>
        <v>24689.484789845137</v>
      </c>
      <c r="F21" s="18">
        <f t="shared" si="2"/>
        <v>139907.08047578912</v>
      </c>
      <c r="G21" s="18">
        <f>Vstupy!$B$5*(1+Vstupy!$B$16)^A21</f>
        <v>103987.09683911275</v>
      </c>
      <c r="H21" s="18">
        <f>IF(B21&gt;=Vstupy!$B$12,Vstupy!$B$11*(1+Vstupy!$B$16)^A21,0)</f>
        <v>0</v>
      </c>
      <c r="I21" s="18">
        <f t="shared" si="3"/>
        <v>20677212.513302092</v>
      </c>
    </row>
    <row r="22" spans="1:9">
      <c r="A22">
        <f t="shared" si="0"/>
        <v>20</v>
      </c>
      <c r="B22" s="17">
        <f>Vstupy!$B$8+A22/12</f>
        <v>31.666666666666668</v>
      </c>
      <c r="C22" s="18">
        <f t="shared" si="1"/>
        <v>20677212.513302092</v>
      </c>
      <c r="D22" s="18">
        <f>C22*Vstupy!$B$15</f>
        <v>164882.99625935702</v>
      </c>
      <c r="E22" s="18">
        <f>D22*Vstupy!$B$9</f>
        <v>24732.449438903554</v>
      </c>
      <c r="F22" s="18">
        <f t="shared" si="2"/>
        <v>140150.54682045348</v>
      </c>
      <c r="G22" s="18">
        <f>Vstupy!$B$5*(1+Vstupy!$B$16)^A22</f>
        <v>104201.29323277762</v>
      </c>
      <c r="H22" s="18">
        <f>IF(B22&gt;=Vstupy!$B$12,Vstupy!$B$11*(1+Vstupy!$B$16)^A22,0)</f>
        <v>0</v>
      </c>
      <c r="I22" s="18">
        <f t="shared" si="3"/>
        <v>20713161.76688977</v>
      </c>
    </row>
    <row r="23" spans="1:9">
      <c r="A23">
        <f t="shared" si="0"/>
        <v>21</v>
      </c>
      <c r="B23" s="17">
        <f>Vstupy!$B$8+A23/12</f>
        <v>31.75</v>
      </c>
      <c r="C23" s="18">
        <f t="shared" si="1"/>
        <v>20713161.76688977</v>
      </c>
      <c r="D23" s="18">
        <f>C23*Vstupy!$B$15</f>
        <v>165169.66065577944</v>
      </c>
      <c r="E23" s="18">
        <f>D23*Vstupy!$B$9</f>
        <v>24775.449098366917</v>
      </c>
      <c r="F23" s="18">
        <f t="shared" si="2"/>
        <v>140394.21155741252</v>
      </c>
      <c r="G23" s="18">
        <f>Vstupy!$B$5*(1+Vstupy!$B$16)^A23</f>
        <v>104415.930835943</v>
      </c>
      <c r="H23" s="18">
        <f>IF(B23&gt;=Vstupy!$B$12,Vstupy!$B$11*(1+Vstupy!$B$16)^A23,0)</f>
        <v>0</v>
      </c>
      <c r="I23" s="18">
        <f t="shared" si="3"/>
        <v>20749140.04761124</v>
      </c>
    </row>
    <row r="24" spans="1:9">
      <c r="A24">
        <f t="shared" si="0"/>
        <v>22</v>
      </c>
      <c r="B24" s="17">
        <f>Vstupy!$B$8+A24/12</f>
        <v>31.833333333333332</v>
      </c>
      <c r="C24" s="18">
        <f t="shared" si="1"/>
        <v>20749140.04761124</v>
      </c>
      <c r="D24" s="18">
        <f>C24*Vstupy!$B$15</f>
        <v>165456.55651864296</v>
      </c>
      <c r="E24" s="18">
        <f>D24*Vstupy!$B$9</f>
        <v>24818.483477796442</v>
      </c>
      <c r="F24" s="18">
        <f t="shared" si="2"/>
        <v>140638.0730408465</v>
      </c>
      <c r="G24" s="18">
        <f>Vstupy!$B$5*(1+Vstupy!$B$16)^A24</f>
        <v>104631.01055742828</v>
      </c>
      <c r="H24" s="18">
        <f>IF(B24&gt;=Vstupy!$B$12,Vstupy!$B$11*(1+Vstupy!$B$16)^A24,0)</f>
        <v>0</v>
      </c>
      <c r="I24" s="18">
        <f t="shared" si="3"/>
        <v>20785147.110094659</v>
      </c>
    </row>
    <row r="25" spans="1:9">
      <c r="A25">
        <f t="shared" si="0"/>
        <v>23</v>
      </c>
      <c r="B25" s="17">
        <f>Vstupy!$B$8+A25/12</f>
        <v>31.916666666666668</v>
      </c>
      <c r="C25" s="18">
        <f t="shared" si="1"/>
        <v>20785147.110094659</v>
      </c>
      <c r="D25" s="18">
        <f>C25*Vstupy!$B$15</f>
        <v>165743.68189131806</v>
      </c>
      <c r="E25" s="18">
        <f>D25*Vstupy!$B$9</f>
        <v>24861.552283697707</v>
      </c>
      <c r="F25" s="18">
        <f t="shared" si="2"/>
        <v>140882.12960762036</v>
      </c>
      <c r="G25" s="18">
        <f>Vstupy!$B$5*(1+Vstupy!$B$16)^A25</f>
        <v>104846.53330792476</v>
      </c>
      <c r="H25" s="18">
        <f>IF(B25&gt;=Vstupy!$B$12,Vstupy!$B$11*(1+Vstupy!$B$16)^A25,0)</f>
        <v>0</v>
      </c>
      <c r="I25" s="18">
        <f t="shared" si="3"/>
        <v>20821182.706394356</v>
      </c>
    </row>
    <row r="26" spans="1:9">
      <c r="A26">
        <f t="shared" si="0"/>
        <v>24</v>
      </c>
      <c r="B26" s="17">
        <f>Vstupy!$B$8+A26/12</f>
        <v>32</v>
      </c>
      <c r="C26" s="18">
        <f t="shared" si="1"/>
        <v>20821182.706394356</v>
      </c>
      <c r="D26" s="18">
        <f>C26*Vstupy!$B$15</f>
        <v>166031.03479665113</v>
      </c>
      <c r="E26" s="18">
        <f>D26*Vstupy!$B$9</f>
        <v>24904.655219497668</v>
      </c>
      <c r="F26" s="18">
        <f t="shared" si="2"/>
        <v>141126.37957715348</v>
      </c>
      <c r="G26" s="18">
        <f>Vstupy!$B$5*(1+Vstupy!$B$16)^A26</f>
        <v>105062.49999999971</v>
      </c>
      <c r="H26" s="18">
        <f>IF(B26&gt;=Vstupy!$B$12,Vstupy!$B$11*(1+Vstupy!$B$16)^A26,0)</f>
        <v>0</v>
      </c>
      <c r="I26" s="18">
        <f t="shared" si="3"/>
        <v>20857246.585971508</v>
      </c>
    </row>
    <row r="27" spans="1:9">
      <c r="A27">
        <f t="shared" si="0"/>
        <v>25</v>
      </c>
      <c r="B27" s="17">
        <f>Vstupy!$B$8+A27/12</f>
        <v>32.083333333333336</v>
      </c>
      <c r="C27" s="18">
        <f t="shared" si="1"/>
        <v>20857246.585971508</v>
      </c>
      <c r="D27" s="18">
        <f>C27*Vstupy!$B$15</f>
        <v>166318.61323681043</v>
      </c>
      <c r="E27" s="18">
        <f>D27*Vstupy!$B$9</f>
        <v>24947.791985521562</v>
      </c>
      <c r="F27" s="18">
        <f t="shared" si="2"/>
        <v>141370.82125128887</v>
      </c>
      <c r="G27" s="18">
        <f>Vstupy!$B$5*(1+Vstupy!$B$16)^A27</f>
        <v>105278.91154810008</v>
      </c>
      <c r="H27" s="18">
        <f>IF(B27&gt;=Vstupy!$B$12,Vstupy!$B$11*(1+Vstupy!$B$16)^A27,0)</f>
        <v>0</v>
      </c>
      <c r="I27" s="18">
        <f t="shared" si="3"/>
        <v>20893338.495674696</v>
      </c>
    </row>
    <row r="28" spans="1:9">
      <c r="A28">
        <f t="shared" si="0"/>
        <v>26</v>
      </c>
      <c r="B28" s="17">
        <f>Vstupy!$B$8+A28/12</f>
        <v>32.166666666666664</v>
      </c>
      <c r="C28" s="18">
        <f t="shared" si="1"/>
        <v>20893338.495674696</v>
      </c>
      <c r="D28" s="18">
        <f>C28*Vstupy!$B$15</f>
        <v>166606.41519313096</v>
      </c>
      <c r="E28" s="18">
        <f>D28*Vstupy!$B$9</f>
        <v>24990.962278969644</v>
      </c>
      <c r="F28" s="18">
        <f t="shared" si="2"/>
        <v>141615.45291416132</v>
      </c>
      <c r="G28" s="18">
        <f>Vstupy!$B$5*(1+Vstupy!$B$16)^A28</f>
        <v>105495.76886855641</v>
      </c>
      <c r="H28" s="18">
        <f>IF(B28&gt;=Vstupy!$B$12,Vstupy!$B$11*(1+Vstupy!$B$16)^A28,0)</f>
        <v>0</v>
      </c>
      <c r="I28" s="18">
        <f t="shared" si="3"/>
        <v>20929458.179720297</v>
      </c>
    </row>
    <row r="29" spans="1:9">
      <c r="A29">
        <f t="shared" si="0"/>
        <v>27</v>
      </c>
      <c r="B29" s="17">
        <f>Vstupy!$B$8+A29/12</f>
        <v>32.25</v>
      </c>
      <c r="C29" s="18">
        <f t="shared" si="1"/>
        <v>20929458.179720297</v>
      </c>
      <c r="D29" s="18">
        <f>C29*Vstupy!$B$15</f>
        <v>166894.43862595822</v>
      </c>
      <c r="E29" s="18">
        <f>D29*Vstupy!$B$9</f>
        <v>25034.165793893731</v>
      </c>
      <c r="F29" s="18">
        <f t="shared" si="2"/>
        <v>141860.27283206448</v>
      </c>
      <c r="G29" s="18">
        <f>Vstupy!$B$5*(1+Vstupy!$B$16)^A29</f>
        <v>105713.07287958681</v>
      </c>
      <c r="H29" s="18">
        <f>IF(B29&gt;=Vstupy!$B$12,Vstupy!$B$11*(1+Vstupy!$B$16)^A29,0)</f>
        <v>0</v>
      </c>
      <c r="I29" s="18">
        <f t="shared" si="3"/>
        <v>20965605.379672777</v>
      </c>
    </row>
    <row r="30" spans="1:9">
      <c r="A30">
        <f t="shared" si="0"/>
        <v>28</v>
      </c>
      <c r="B30" s="17">
        <f>Vstupy!$B$8+A30/12</f>
        <v>32.333333333333336</v>
      </c>
      <c r="C30" s="18">
        <f t="shared" si="1"/>
        <v>20965605.379672777</v>
      </c>
      <c r="D30" s="18">
        <f>C30*Vstupy!$B$15</f>
        <v>167182.68147449094</v>
      </c>
      <c r="E30" s="18">
        <f>D30*Vstupy!$B$9</f>
        <v>25077.402221173641</v>
      </c>
      <c r="F30" s="18">
        <f t="shared" si="2"/>
        <v>142105.27925331731</v>
      </c>
      <c r="G30" s="18">
        <f>Vstupy!$B$5*(1+Vstupy!$B$16)^A30</f>
        <v>105930.82450130071</v>
      </c>
      <c r="H30" s="18">
        <f>IF(B30&gt;=Vstupy!$B$12,Vstupy!$B$11*(1+Vstupy!$B$16)^A30,0)</f>
        <v>0</v>
      </c>
      <c r="I30" s="18">
        <f t="shared" si="3"/>
        <v>21001779.834424794</v>
      </c>
    </row>
    <row r="31" spans="1:9">
      <c r="A31">
        <f t="shared" si="0"/>
        <v>29</v>
      </c>
      <c r="B31" s="17">
        <f>Vstupy!$B$8+A31/12</f>
        <v>32.416666666666664</v>
      </c>
      <c r="C31" s="18">
        <f t="shared" si="1"/>
        <v>21001779.834424794</v>
      </c>
      <c r="D31" s="18">
        <f>C31*Vstupy!$B$15</f>
        <v>167471.14165662255</v>
      </c>
      <c r="E31" s="18">
        <f>D31*Vstupy!$B$9</f>
        <v>25120.671248493381</v>
      </c>
      <c r="F31" s="18">
        <f t="shared" si="2"/>
        <v>142350.47040812916</v>
      </c>
      <c r="G31" s="18">
        <f>Vstupy!$B$5*(1+Vstupy!$B$16)^A31</f>
        <v>106149.02465570281</v>
      </c>
      <c r="H31" s="18">
        <f>IF(B31&gt;=Vstupy!$B$12,Vstupy!$B$11*(1+Vstupy!$B$16)^A31,0)</f>
        <v>0</v>
      </c>
      <c r="I31" s="18">
        <f t="shared" si="3"/>
        <v>21037981.280177221</v>
      </c>
    </row>
    <row r="32" spans="1:9">
      <c r="A32">
        <f t="shared" si="0"/>
        <v>30</v>
      </c>
      <c r="B32" s="17">
        <f>Vstupy!$B$8+A32/12</f>
        <v>32.5</v>
      </c>
      <c r="C32" s="18">
        <f t="shared" si="1"/>
        <v>21037981.280177221</v>
      </c>
      <c r="D32" s="18">
        <f>C32*Vstupy!$B$15</f>
        <v>167759.81706878173</v>
      </c>
      <c r="E32" s="18">
        <f>D32*Vstupy!$B$9</f>
        <v>25163.972560317259</v>
      </c>
      <c r="F32" s="18">
        <f t="shared" si="2"/>
        <v>142595.84450846448</v>
      </c>
      <c r="G32" s="18">
        <f>Vstupy!$B$5*(1+Vstupy!$B$16)^A32</f>
        <v>106367.67426669707</v>
      </c>
      <c r="H32" s="18">
        <f>IF(B32&gt;=Vstupy!$B$12,Vstupy!$B$11*(1+Vstupy!$B$16)^A32,0)</f>
        <v>0</v>
      </c>
      <c r="I32" s="18">
        <f t="shared" si="3"/>
        <v>21074209.45041899</v>
      </c>
    </row>
    <row r="33" spans="1:9">
      <c r="A33">
        <f t="shared" si="0"/>
        <v>31</v>
      </c>
      <c r="B33" s="17">
        <f>Vstupy!$B$8+A33/12</f>
        <v>32.583333333333336</v>
      </c>
      <c r="C33" s="18">
        <f t="shared" si="1"/>
        <v>21074209.45041899</v>
      </c>
      <c r="D33" s="18">
        <f>C33*Vstupy!$B$15</f>
        <v>168048.70558577185</v>
      </c>
      <c r="E33" s="18">
        <f>D33*Vstupy!$B$9</f>
        <v>25207.305837865777</v>
      </c>
      <c r="F33" s="18">
        <f t="shared" si="2"/>
        <v>142841.39974790608</v>
      </c>
      <c r="G33" s="18">
        <f>Vstupy!$B$5*(1+Vstupy!$B$16)^A33</f>
        <v>106586.77426009045</v>
      </c>
      <c r="H33" s="18">
        <f>IF(B33&gt;=Vstupy!$B$12,Vstupy!$B$11*(1+Vstupy!$B$16)^A33,0)</f>
        <v>0</v>
      </c>
      <c r="I33" s="18">
        <f t="shared" si="3"/>
        <v>21110464.075906806</v>
      </c>
    </row>
    <row r="34" spans="1:9">
      <c r="A34">
        <f t="shared" si="0"/>
        <v>32</v>
      </c>
      <c r="B34" s="17">
        <f>Vstupy!$B$8+A34/12</f>
        <v>32.666666666666664</v>
      </c>
      <c r="C34" s="18">
        <f t="shared" si="1"/>
        <v>21110464.075906806</v>
      </c>
      <c r="D34" s="18">
        <f>C34*Vstupy!$B$15</f>
        <v>168337.80506060901</v>
      </c>
      <c r="E34" s="18">
        <f>D34*Vstupy!$B$9</f>
        <v>25250.67075909135</v>
      </c>
      <c r="F34" s="18">
        <f t="shared" si="2"/>
        <v>143087.13430151765</v>
      </c>
      <c r="G34" s="18">
        <f>Vstupy!$B$5*(1+Vstupy!$B$16)^A34</f>
        <v>106806.32556359691</v>
      </c>
      <c r="H34" s="18">
        <f>IF(B34&gt;=Vstupy!$B$12,Vstupy!$B$11*(1+Vstupy!$B$16)^A34,0)</f>
        <v>0</v>
      </c>
      <c r="I34" s="18">
        <f t="shared" si="3"/>
        <v>21146744.884644724</v>
      </c>
    </row>
    <row r="35" spans="1:9">
      <c r="A35">
        <f t="shared" si="0"/>
        <v>33</v>
      </c>
      <c r="B35" s="17">
        <f>Vstupy!$B$8+A35/12</f>
        <v>32.75</v>
      </c>
      <c r="C35" s="18">
        <f t="shared" si="1"/>
        <v>21146744.884644724</v>
      </c>
      <c r="D35" s="18">
        <f>C35*Vstupy!$B$15</f>
        <v>168627.11332435938</v>
      </c>
      <c r="E35" s="18">
        <f>D35*Vstupy!$B$9</f>
        <v>25294.066998653907</v>
      </c>
      <c r="F35" s="18">
        <f t="shared" si="2"/>
        <v>143333.04632570548</v>
      </c>
      <c r="G35" s="18">
        <f>Vstupy!$B$5*(1+Vstupy!$B$16)^A35</f>
        <v>107026.32910684143</v>
      </c>
      <c r="H35" s="18">
        <f>IF(B35&gt;=Vstupy!$B$12,Vstupy!$B$11*(1+Vstupy!$B$16)^A35,0)</f>
        <v>0</v>
      </c>
      <c r="I35" s="18">
        <f t="shared" si="3"/>
        <v>21183051.601863589</v>
      </c>
    </row>
    <row r="36" spans="1:9">
      <c r="A36">
        <f t="shared" si="0"/>
        <v>34</v>
      </c>
      <c r="B36" s="17">
        <f>Vstupy!$B$8+A36/12</f>
        <v>32.833333333333336</v>
      </c>
      <c r="C36" s="18">
        <f t="shared" si="1"/>
        <v>21183051.601863589</v>
      </c>
      <c r="D36" s="18">
        <f>C36*Vstupy!$B$15</f>
        <v>168916.6281859751</v>
      </c>
      <c r="E36" s="18">
        <f>D36*Vstupy!$B$9</f>
        <v>25337.494227896266</v>
      </c>
      <c r="F36" s="18">
        <f t="shared" si="2"/>
        <v>143579.13395807883</v>
      </c>
      <c r="G36" s="18">
        <f>Vstupy!$B$5*(1+Vstupy!$B$16)^A36</f>
        <v>107246.78582136382</v>
      </c>
      <c r="H36" s="18">
        <f>IF(B36&gt;=Vstupy!$B$12,Vstupy!$B$11*(1+Vstupy!$B$16)^A36,0)</f>
        <v>0</v>
      </c>
      <c r="I36" s="18">
        <f t="shared" si="3"/>
        <v>21219383.950000305</v>
      </c>
    </row>
    <row r="37" spans="1:9">
      <c r="A37">
        <f t="shared" si="0"/>
        <v>35</v>
      </c>
      <c r="B37" s="17">
        <f>Vstupy!$B$8+A37/12</f>
        <v>32.916666666666664</v>
      </c>
      <c r="C37" s="18">
        <f t="shared" si="1"/>
        <v>21219383.950000305</v>
      </c>
      <c r="D37" s="18">
        <f>C37*Vstupy!$B$15</f>
        <v>169206.34743212909</v>
      </c>
      <c r="E37" s="18">
        <f>D37*Vstupy!$B$9</f>
        <v>25380.952114819363</v>
      </c>
      <c r="F37" s="18">
        <f t="shared" si="2"/>
        <v>143825.39531730971</v>
      </c>
      <c r="G37" s="18">
        <f>Vstupy!$B$5*(1+Vstupy!$B$16)^A37</f>
        <v>107467.69664062273</v>
      </c>
      <c r="H37" s="18">
        <f>IF(B37&gt;=Vstupy!$B$12,Vstupy!$B$11*(1+Vstupy!$B$16)^A37,0)</f>
        <v>0</v>
      </c>
      <c r="I37" s="18">
        <f t="shared" si="3"/>
        <v>21255741.648676991</v>
      </c>
    </row>
    <row r="38" spans="1:9">
      <c r="A38">
        <f t="shared" si="0"/>
        <v>36</v>
      </c>
      <c r="B38" s="17">
        <f>Vstupy!$B$8+A38/12</f>
        <v>33</v>
      </c>
      <c r="C38" s="18">
        <f t="shared" si="1"/>
        <v>21255741.648676991</v>
      </c>
      <c r="D38" s="18">
        <f>C38*Vstupy!$B$15</f>
        <v>169496.26882704874</v>
      </c>
      <c r="E38" s="18">
        <f>D38*Vstupy!$B$9</f>
        <v>25424.440324057312</v>
      </c>
      <c r="F38" s="18">
        <f t="shared" si="2"/>
        <v>144071.82850299144</v>
      </c>
      <c r="G38" s="18">
        <f>Vstupy!$B$5*(1+Vstupy!$B$16)^A38</f>
        <v>107689.06249999955</v>
      </c>
      <c r="H38" s="18">
        <f>IF(B38&gt;=Vstupy!$B$12,Vstupy!$B$11*(1+Vstupy!$B$16)^A38,0)</f>
        <v>0</v>
      </c>
      <c r="I38" s="18">
        <f t="shared" si="3"/>
        <v>21292124.414679982</v>
      </c>
    </row>
    <row r="39" spans="1:9">
      <c r="A39">
        <f t="shared" si="0"/>
        <v>37</v>
      </c>
      <c r="B39" s="17">
        <f>Vstupy!$B$8+A39/12</f>
        <v>33.083333333333336</v>
      </c>
      <c r="C39" s="18">
        <f t="shared" si="1"/>
        <v>21292124.414679982</v>
      </c>
      <c r="D39" s="18">
        <f>C39*Vstupy!$B$15</f>
        <v>169786.39011234854</v>
      </c>
      <c r="E39" s="18">
        <f>D39*Vstupy!$B$9</f>
        <v>25467.958516852279</v>
      </c>
      <c r="F39" s="18">
        <f t="shared" si="2"/>
        <v>144318.43159549625</v>
      </c>
      <c r="G39" s="18">
        <f>Vstupy!$B$5*(1+Vstupy!$B$16)^A39</f>
        <v>107910.88433680241</v>
      </c>
      <c r="H39" s="18">
        <f>IF(B39&gt;=Vstupy!$B$12,Vstupy!$B$11*(1+Vstupy!$B$16)^A39,0)</f>
        <v>0</v>
      </c>
      <c r="I39" s="18">
        <f t="shared" si="3"/>
        <v>21328531.961938675</v>
      </c>
    </row>
    <row r="40" spans="1:9">
      <c r="A40">
        <f t="shared" si="0"/>
        <v>38</v>
      </c>
      <c r="B40" s="17">
        <f>Vstupy!$B$8+A40/12</f>
        <v>33.166666666666664</v>
      </c>
      <c r="C40" s="18">
        <f t="shared" si="1"/>
        <v>21328531.961938675</v>
      </c>
      <c r="D40" s="18">
        <f>C40*Vstupy!$B$15</f>
        <v>170076.70900686132</v>
      </c>
      <c r="E40" s="18">
        <f>D40*Vstupy!$B$9</f>
        <v>25511.506351029198</v>
      </c>
      <c r="F40" s="18">
        <f t="shared" si="2"/>
        <v>144565.20265583211</v>
      </c>
      <c r="G40" s="18">
        <f>Vstupy!$B$5*(1+Vstupy!$B$16)^A40</f>
        <v>108133.16309027014</v>
      </c>
      <c r="H40" s="18">
        <f>IF(B40&gt;=Vstupy!$B$12,Vstupy!$B$11*(1+Vstupy!$B$16)^A40,0)</f>
        <v>0</v>
      </c>
      <c r="I40" s="18">
        <f t="shared" si="3"/>
        <v>21364964.001504239</v>
      </c>
    </row>
    <row r="41" spans="1:9">
      <c r="A41">
        <f t="shared" si="0"/>
        <v>39</v>
      </c>
      <c r="B41" s="17">
        <f>Vstupy!$B$8+A41/12</f>
        <v>33.25</v>
      </c>
      <c r="C41" s="18">
        <f t="shared" si="1"/>
        <v>21364964.001504239</v>
      </c>
      <c r="D41" s="18">
        <f>C41*Vstupy!$B$15</f>
        <v>170367.22320646851</v>
      </c>
      <c r="E41" s="18">
        <f>D41*Vstupy!$B$9</f>
        <v>25555.083480970276</v>
      </c>
      <c r="F41" s="18">
        <f t="shared" si="2"/>
        <v>144812.13972549824</v>
      </c>
      <c r="G41" s="18">
        <f>Vstupy!$B$5*(1+Vstupy!$B$16)^A41</f>
        <v>108355.89970157633</v>
      </c>
      <c r="H41" s="18">
        <f>IF(B41&gt;=Vstupy!$B$12,Vstupy!$B$11*(1+Vstupy!$B$16)^A41,0)</f>
        <v>0</v>
      </c>
      <c r="I41" s="18">
        <f t="shared" si="3"/>
        <v>21401420.241528161</v>
      </c>
    </row>
    <row r="42" spans="1:9">
      <c r="A42">
        <f t="shared" si="0"/>
        <v>40</v>
      </c>
      <c r="B42" s="17">
        <f>Vstupy!$B$8+A42/12</f>
        <v>33.333333333333336</v>
      </c>
      <c r="C42" s="18">
        <f t="shared" si="1"/>
        <v>21401420.241528161</v>
      </c>
      <c r="D42" s="18">
        <f>C42*Vstupy!$B$15</f>
        <v>170657.93038392908</v>
      </c>
      <c r="E42" s="18">
        <f>D42*Vstupy!$B$9</f>
        <v>25598.689557589361</v>
      </c>
      <c r="F42" s="18">
        <f t="shared" si="2"/>
        <v>145059.24082633972</v>
      </c>
      <c r="G42" s="18">
        <f>Vstupy!$B$5*(1+Vstupy!$B$16)^A42</f>
        <v>108579.09511383306</v>
      </c>
      <c r="H42" s="18">
        <f>IF(B42&gt;=Vstupy!$B$12,Vstupy!$B$11*(1+Vstupy!$B$16)^A42,0)</f>
        <v>0</v>
      </c>
      <c r="I42" s="18">
        <f t="shared" si="3"/>
        <v>21437900.387240667</v>
      </c>
    </row>
    <row r="43" spans="1:9">
      <c r="A43">
        <f t="shared" si="0"/>
        <v>41</v>
      </c>
      <c r="B43" s="17">
        <f>Vstupy!$B$8+A43/12</f>
        <v>33.416666666666664</v>
      </c>
      <c r="C43" s="18">
        <f t="shared" si="1"/>
        <v>21437900.387240667</v>
      </c>
      <c r="D43" s="18">
        <f>C43*Vstupy!$B$15</f>
        <v>170948.82818870747</v>
      </c>
      <c r="E43" s="18">
        <f>D43*Vstupy!$B$9</f>
        <v>25642.324228306119</v>
      </c>
      <c r="F43" s="18">
        <f t="shared" si="2"/>
        <v>145306.50396040134</v>
      </c>
      <c r="G43" s="18">
        <f>Vstupy!$B$5*(1+Vstupy!$B$16)^A43</f>
        <v>108802.75027209525</v>
      </c>
      <c r="H43" s="18">
        <f>IF(B43&gt;=Vstupy!$B$12,Vstupy!$B$11*(1+Vstupy!$B$16)^A43,0)</f>
        <v>0</v>
      </c>
      <c r="I43" s="18">
        <f t="shared" si="3"/>
        <v>21474404.140928973</v>
      </c>
    </row>
    <row r="44" spans="1:9">
      <c r="A44">
        <f t="shared" si="0"/>
        <v>42</v>
      </c>
      <c r="B44" s="17">
        <f>Vstupy!$B$8+A44/12</f>
        <v>33.5</v>
      </c>
      <c r="C44" s="18">
        <f t="shared" si="1"/>
        <v>21474404.140928973</v>
      </c>
      <c r="D44" s="18">
        <f>C44*Vstupy!$B$15</f>
        <v>171239.91424680012</v>
      </c>
      <c r="E44" s="18">
        <f>D44*Vstupy!$B$9</f>
        <v>25685.987137020016</v>
      </c>
      <c r="F44" s="18">
        <f t="shared" si="2"/>
        <v>145553.92710978011</v>
      </c>
      <c r="G44" s="18">
        <f>Vstupy!$B$5*(1+Vstupy!$B$16)^A44</f>
        <v>109026.86612336434</v>
      </c>
      <c r="H44" s="18">
        <f>IF(B44&gt;=Vstupy!$B$12,Vstupy!$B$11*(1+Vstupy!$B$16)^A44,0)</f>
        <v>0</v>
      </c>
      <c r="I44" s="18">
        <f t="shared" si="3"/>
        <v>21510931.201915391</v>
      </c>
    </row>
    <row r="45" spans="1:9">
      <c r="A45">
        <f t="shared" si="0"/>
        <v>43</v>
      </c>
      <c r="B45" s="17">
        <f>Vstupy!$B$8+A45/12</f>
        <v>33.583333333333336</v>
      </c>
      <c r="C45" s="18">
        <f t="shared" si="1"/>
        <v>21510931.201915391</v>
      </c>
      <c r="D45" s="18">
        <f>C45*Vstupy!$B$15</f>
        <v>171531.18616056096</v>
      </c>
      <c r="E45" s="18">
        <f>D45*Vstupy!$B$9</f>
        <v>25729.677924084142</v>
      </c>
      <c r="F45" s="18">
        <f t="shared" si="2"/>
        <v>145801.5082364768</v>
      </c>
      <c r="G45" s="18">
        <f>Vstupy!$B$5*(1+Vstupy!$B$16)^A45</f>
        <v>109251.44361659253</v>
      </c>
      <c r="H45" s="18">
        <f>IF(B45&gt;=Vstupy!$B$12,Vstupy!$B$11*(1+Vstupy!$B$16)^A45,0)</f>
        <v>0</v>
      </c>
      <c r="I45" s="18">
        <f t="shared" si="3"/>
        <v>21547481.266535275</v>
      </c>
    </row>
    <row r="46" spans="1:9">
      <c r="A46">
        <f t="shared" si="0"/>
        <v>44</v>
      </c>
      <c r="B46" s="17">
        <f>Vstupy!$B$8+A46/12</f>
        <v>33.666666666666664</v>
      </c>
      <c r="C46" s="18">
        <f t="shared" si="1"/>
        <v>21547481.266535275</v>
      </c>
      <c r="D46" s="18">
        <f>C46*Vstupy!$B$15</f>
        <v>171822.64150852541</v>
      </c>
      <c r="E46" s="18">
        <f>D46*Vstupy!$B$9</f>
        <v>25773.396226278812</v>
      </c>
      <c r="F46" s="18">
        <f t="shared" si="2"/>
        <v>146049.24528224661</v>
      </c>
      <c r="G46" s="18">
        <f>Vstupy!$B$5*(1+Vstupy!$B$16)^A46</f>
        <v>109476.48370268667</v>
      </c>
      <c r="H46" s="18">
        <f>IF(B46&gt;=Vstupy!$B$12,Vstupy!$B$11*(1+Vstupy!$B$16)^A46,0)</f>
        <v>0</v>
      </c>
      <c r="I46" s="18">
        <f t="shared" si="3"/>
        <v>21584054.028114837</v>
      </c>
    </row>
    <row r="47" spans="1:9">
      <c r="A47">
        <f t="shared" si="0"/>
        <v>45</v>
      </c>
      <c r="B47" s="17">
        <f>Vstupy!$B$8+A47/12</f>
        <v>33.75</v>
      </c>
      <c r="C47" s="18">
        <f t="shared" si="1"/>
        <v>21584054.028114837</v>
      </c>
      <c r="D47" s="18">
        <f>C47*Vstupy!$B$15</f>
        <v>172114.27784523368</v>
      </c>
      <c r="E47" s="18">
        <f>D47*Vstupy!$B$9</f>
        <v>25817.14167678505</v>
      </c>
      <c r="F47" s="18">
        <f t="shared" si="2"/>
        <v>146297.13616844863</v>
      </c>
      <c r="G47" s="18">
        <f>Vstupy!$B$5*(1+Vstupy!$B$16)^A47</f>
        <v>109701.98733451231</v>
      </c>
      <c r="H47" s="18">
        <f>IF(B47&gt;=Vstupy!$B$12,Vstupy!$B$11*(1+Vstupy!$B$16)^A47,0)</f>
        <v>0</v>
      </c>
      <c r="I47" s="18">
        <f t="shared" si="3"/>
        <v>21620649.176948775</v>
      </c>
    </row>
    <row r="48" spans="1:9">
      <c r="A48">
        <f t="shared" si="0"/>
        <v>46</v>
      </c>
      <c r="B48" s="17">
        <f>Vstupy!$B$8+A48/12</f>
        <v>33.833333333333336</v>
      </c>
      <c r="C48" s="18">
        <f t="shared" si="1"/>
        <v>21620649.176948775</v>
      </c>
      <c r="D48" s="18">
        <f>C48*Vstupy!$B$15</f>
        <v>172406.09270105211</v>
      </c>
      <c r="E48" s="18">
        <f>D48*Vstupy!$B$9</f>
        <v>25860.913905157817</v>
      </c>
      <c r="F48" s="18">
        <f t="shared" si="2"/>
        <v>146545.17879589429</v>
      </c>
      <c r="G48" s="18">
        <f>Vstupy!$B$5*(1+Vstupy!$B$16)^A48</f>
        <v>109927.95546689778</v>
      </c>
      <c r="H48" s="18">
        <f>IF(B48&gt;=Vstupy!$B$12,Vstupy!$B$11*(1+Vstupy!$B$16)^A48,0)</f>
        <v>0</v>
      </c>
      <c r="I48" s="18">
        <f t="shared" si="3"/>
        <v>21657266.400277771</v>
      </c>
    </row>
    <row r="49" spans="1:9">
      <c r="A49">
        <f t="shared" si="0"/>
        <v>47</v>
      </c>
      <c r="B49" s="17">
        <f>Vstupy!$B$8+A49/12</f>
        <v>33.916666666666664</v>
      </c>
      <c r="C49" s="18">
        <f t="shared" si="1"/>
        <v>21657266.400277771</v>
      </c>
      <c r="D49" s="18">
        <f>C49*Vstupy!$B$15</f>
        <v>172698.08358199405</v>
      </c>
      <c r="E49" s="18">
        <f>D49*Vstupy!$B$9</f>
        <v>25904.712537299107</v>
      </c>
      <c r="F49" s="18">
        <f t="shared" si="2"/>
        <v>146793.37104469494</v>
      </c>
      <c r="G49" s="18">
        <f>Vstupy!$B$5*(1+Vstupy!$B$16)^A49</f>
        <v>110154.38905663815</v>
      </c>
      <c r="H49" s="18">
        <f>IF(B49&gt;=Vstupy!$B$12,Vstupy!$B$11*(1+Vstupy!$B$16)^A49,0)</f>
        <v>0</v>
      </c>
      <c r="I49" s="18">
        <f t="shared" si="3"/>
        <v>21693905.382265829</v>
      </c>
    </row>
    <row r="50" spans="1:9">
      <c r="A50">
        <f t="shared" si="0"/>
        <v>48</v>
      </c>
      <c r="B50" s="17">
        <f>Vstupy!$B$8+A50/12</f>
        <v>34</v>
      </c>
      <c r="C50" s="18">
        <f t="shared" si="1"/>
        <v>21693905.382265829</v>
      </c>
      <c r="D50" s="18">
        <f>C50*Vstupy!$B$15</f>
        <v>172990.2479695389</v>
      </c>
      <c r="E50" s="18">
        <f>D50*Vstupy!$B$9</f>
        <v>25948.537195430836</v>
      </c>
      <c r="F50" s="18">
        <f t="shared" si="2"/>
        <v>147041.71077410807</v>
      </c>
      <c r="G50" s="18">
        <f>Vstupy!$B$5*(1+Vstupy!$B$16)^A50</f>
        <v>110381.28906249937</v>
      </c>
      <c r="H50" s="18">
        <f>IF(B50&gt;=Vstupy!$B$12,Vstupy!$B$11*(1+Vstupy!$B$16)^A50,0)</f>
        <v>0</v>
      </c>
      <c r="I50" s="18">
        <f t="shared" si="3"/>
        <v>21730565.803977437</v>
      </c>
    </row>
    <row r="51" spans="1:9">
      <c r="A51">
        <f t="shared" si="0"/>
        <v>49</v>
      </c>
      <c r="B51" s="17">
        <f>Vstupy!$B$8+A51/12</f>
        <v>34.083333333333336</v>
      </c>
      <c r="C51" s="18">
        <f t="shared" si="1"/>
        <v>21730565.803977437</v>
      </c>
      <c r="D51" s="18">
        <f>C51*Vstupy!$B$15</f>
        <v>173282.58332045013</v>
      </c>
      <c r="E51" s="18">
        <f>D51*Vstupy!$B$9</f>
        <v>25992.387498067517</v>
      </c>
      <c r="F51" s="18">
        <f t="shared" si="2"/>
        <v>147290.19582238261</v>
      </c>
      <c r="G51" s="18">
        <f>Vstupy!$B$5*(1+Vstupy!$B$16)^A51</f>
        <v>110608.65644522231</v>
      </c>
      <c r="H51" s="18">
        <f>IF(B51&gt;=Vstupy!$B$12,Vstupy!$B$11*(1+Vstupy!$B$16)^A51,0)</f>
        <v>0</v>
      </c>
      <c r="I51" s="18">
        <f t="shared" si="3"/>
        <v>21767247.343354598</v>
      </c>
    </row>
    <row r="52" spans="1:9">
      <c r="A52">
        <f t="shared" si="0"/>
        <v>50</v>
      </c>
      <c r="B52" s="17">
        <f>Vstupy!$B$8+A52/12</f>
        <v>34.166666666666664</v>
      </c>
      <c r="C52" s="18">
        <f t="shared" si="1"/>
        <v>21767247.343354598</v>
      </c>
      <c r="D52" s="18">
        <f>C52*Vstupy!$B$15</f>
        <v>173575.08706659195</v>
      </c>
      <c r="E52" s="18">
        <f>D52*Vstupy!$B$9</f>
        <v>26036.263059988793</v>
      </c>
      <c r="F52" s="18">
        <f t="shared" si="2"/>
        <v>147538.82400660316</v>
      </c>
      <c r="G52" s="18">
        <f>Vstupy!$B$5*(1+Vstupy!$B$16)^A52</f>
        <v>110836.49216752675</v>
      </c>
      <c r="H52" s="18">
        <f>IF(B52&gt;=Vstupy!$B$12,Vstupy!$B$11*(1+Vstupy!$B$16)^A52,0)</f>
        <v>0</v>
      </c>
      <c r="I52" s="18">
        <f t="shared" si="3"/>
        <v>21803949.675193675</v>
      </c>
    </row>
    <row r="53" spans="1:9">
      <c r="A53">
        <f t="shared" si="0"/>
        <v>51</v>
      </c>
      <c r="B53" s="17">
        <f>Vstupy!$B$8+A53/12</f>
        <v>34.25</v>
      </c>
      <c r="C53" s="18">
        <f t="shared" si="1"/>
        <v>21803949.675193675</v>
      </c>
      <c r="D53" s="18">
        <f>C53*Vstupy!$B$15</f>
        <v>173867.75661474498</v>
      </c>
      <c r="E53" s="18">
        <f>D53*Vstupy!$B$9</f>
        <v>26080.163492211748</v>
      </c>
      <c r="F53" s="18">
        <f t="shared" si="2"/>
        <v>147787.59312253323</v>
      </c>
      <c r="G53" s="18">
        <f>Vstupy!$B$5*(1+Vstupy!$B$16)^A53</f>
        <v>111064.79719411556</v>
      </c>
      <c r="H53" s="18">
        <f>IF(B53&gt;=Vstupy!$B$12,Vstupy!$B$11*(1+Vstupy!$B$16)^A53,0)</f>
        <v>0</v>
      </c>
      <c r="I53" s="18">
        <f t="shared" si="3"/>
        <v>21840672.471122093</v>
      </c>
    </row>
    <row r="54" spans="1:9">
      <c r="A54">
        <f t="shared" si="0"/>
        <v>52</v>
      </c>
      <c r="B54" s="17">
        <f>Vstupy!$B$8+A54/12</f>
        <v>34.333333333333336</v>
      </c>
      <c r="C54" s="18">
        <f t="shared" si="1"/>
        <v>21840672.471122093</v>
      </c>
      <c r="D54" s="18">
        <f>C54*Vstupy!$B$15</f>
        <v>174160.58934642017</v>
      </c>
      <c r="E54" s="18">
        <f>D54*Vstupy!$B$9</f>
        <v>26124.088401963025</v>
      </c>
      <c r="F54" s="18">
        <f t="shared" si="2"/>
        <v>148036.50094445713</v>
      </c>
      <c r="G54" s="18">
        <f>Vstupy!$B$5*(1+Vstupy!$B$16)^A54</f>
        <v>111293.57249167874</v>
      </c>
      <c r="H54" s="18">
        <f>IF(B54&gt;=Vstupy!$B$12,Vstupy!$B$11*(1+Vstupy!$B$16)^A54,0)</f>
        <v>0</v>
      </c>
      <c r="I54" s="18">
        <f t="shared" si="3"/>
        <v>21877415.399574872</v>
      </c>
    </row>
    <row r="55" spans="1:9">
      <c r="A55">
        <f t="shared" si="0"/>
        <v>53</v>
      </c>
      <c r="B55" s="17">
        <f>Vstupy!$B$8+A55/12</f>
        <v>34.416666666666664</v>
      </c>
      <c r="C55" s="18">
        <f t="shared" si="1"/>
        <v>21877415.399574872</v>
      </c>
      <c r="D55" s="18">
        <f>C55*Vstupy!$B$15</f>
        <v>174453.58261767178</v>
      </c>
      <c r="E55" s="18">
        <f>D55*Vstupy!$B$9</f>
        <v>26168.037392650767</v>
      </c>
      <c r="F55" s="18">
        <f t="shared" si="2"/>
        <v>148285.54522502102</v>
      </c>
      <c r="G55" s="18">
        <f>Vstupy!$B$5*(1+Vstupy!$B$16)^A55</f>
        <v>111522.81902889744</v>
      </c>
      <c r="H55" s="18">
        <f>IF(B55&gt;=Vstupy!$B$12,Vstupy!$B$11*(1+Vstupy!$B$16)^A55,0)</f>
        <v>0</v>
      </c>
      <c r="I55" s="18">
        <f t="shared" si="3"/>
        <v>21914178.125770994</v>
      </c>
    </row>
    <row r="56" spans="1:9">
      <c r="A56">
        <f t="shared" si="0"/>
        <v>54</v>
      </c>
      <c r="B56" s="17">
        <f>Vstupy!$B$8+A56/12</f>
        <v>34.5</v>
      </c>
      <c r="C56" s="18">
        <f t="shared" si="1"/>
        <v>21914178.125770994</v>
      </c>
      <c r="D56" s="18">
        <f>C56*Vstupy!$B$15</f>
        <v>174746.73375890899</v>
      </c>
      <c r="E56" s="18">
        <f>D56*Vstupy!$B$9</f>
        <v>26212.010063836347</v>
      </c>
      <c r="F56" s="18">
        <f t="shared" si="2"/>
        <v>148534.72369507264</v>
      </c>
      <c r="G56" s="18">
        <f>Vstupy!$B$5*(1+Vstupy!$B$16)^A56</f>
        <v>111752.53777644828</v>
      </c>
      <c r="H56" s="18">
        <f>IF(B56&gt;=Vstupy!$B$12,Vstupy!$B$11*(1+Vstupy!$B$16)^A56,0)</f>
        <v>0</v>
      </c>
      <c r="I56" s="18">
        <f t="shared" si="3"/>
        <v>21950960.311689619</v>
      </c>
    </row>
    <row r="57" spans="1:9">
      <c r="A57">
        <f t="shared" si="0"/>
        <v>55</v>
      </c>
      <c r="B57" s="17">
        <f>Vstupy!$B$8+A57/12</f>
        <v>34.583333333333336</v>
      </c>
      <c r="C57" s="18">
        <f t="shared" si="1"/>
        <v>21950960.311689619</v>
      </c>
      <c r="D57" s="18">
        <f>C57*Vstupy!$B$15</f>
        <v>175040.04007470616</v>
      </c>
      <c r="E57" s="18">
        <f>D57*Vstupy!$B$9</f>
        <v>26256.006011205925</v>
      </c>
      <c r="F57" s="18">
        <f t="shared" si="2"/>
        <v>148784.03406350024</v>
      </c>
      <c r="G57" s="18">
        <f>Vstupy!$B$5*(1+Vstupy!$B$16)^A57</f>
        <v>111982.72970700719</v>
      </c>
      <c r="H57" s="18">
        <f>IF(B57&gt;=Vstupy!$B$12,Vstupy!$B$11*(1+Vstupy!$B$16)^A57,0)</f>
        <v>0</v>
      </c>
      <c r="I57" s="18">
        <f t="shared" si="3"/>
        <v>21987761.616046112</v>
      </c>
    </row>
    <row r="58" spans="1:9">
      <c r="A58">
        <f t="shared" si="0"/>
        <v>56</v>
      </c>
      <c r="B58" s="17">
        <f>Vstupy!$B$8+A58/12</f>
        <v>34.666666666666664</v>
      </c>
      <c r="C58" s="18">
        <f t="shared" si="1"/>
        <v>21987761.616046112</v>
      </c>
      <c r="D58" s="18">
        <f>C58*Vstupy!$B$15</f>
        <v>175333.49884361168</v>
      </c>
      <c r="E58" s="18">
        <f>D58*Vstupy!$B$9</f>
        <v>26300.02482654175</v>
      </c>
      <c r="F58" s="18">
        <f t="shared" si="2"/>
        <v>149033.47401706994</v>
      </c>
      <c r="G58" s="18">
        <f>Vstupy!$B$5*(1+Vstupy!$B$16)^A58</f>
        <v>112213.39579525369</v>
      </c>
      <c r="H58" s="18">
        <f>IF(B58&gt;=Vstupy!$B$12,Vstupy!$B$11*(1+Vstupy!$B$16)^A58,0)</f>
        <v>0</v>
      </c>
      <c r="I58" s="18">
        <f t="shared" si="3"/>
        <v>22024581.694267929</v>
      </c>
    </row>
    <row r="59" spans="1:9">
      <c r="A59">
        <f t="shared" si="0"/>
        <v>57</v>
      </c>
      <c r="B59" s="17">
        <f>Vstupy!$B$8+A59/12</f>
        <v>34.75</v>
      </c>
      <c r="C59" s="18">
        <f t="shared" si="1"/>
        <v>22024581.694267929</v>
      </c>
      <c r="D59" s="18">
        <f>C59*Vstupy!$B$15</f>
        <v>175627.10731795567</v>
      </c>
      <c r="E59" s="18">
        <f>D59*Vstupy!$B$9</f>
        <v>26344.06609769335</v>
      </c>
      <c r="F59" s="18">
        <f t="shared" si="2"/>
        <v>149283.04122026233</v>
      </c>
      <c r="G59" s="18">
        <f>Vstupy!$B$5*(1+Vstupy!$B$16)^A59</f>
        <v>112444.53701787497</v>
      </c>
      <c r="H59" s="18">
        <f>IF(B59&gt;=Vstupy!$B$12,Vstupy!$B$11*(1+Vstupy!$B$16)^A59,0)</f>
        <v>0</v>
      </c>
      <c r="I59" s="18">
        <f t="shared" si="3"/>
        <v>22061420.198470317</v>
      </c>
    </row>
    <row r="60" spans="1:9">
      <c r="A60">
        <f t="shared" si="0"/>
        <v>58</v>
      </c>
      <c r="B60" s="17">
        <f>Vstupy!$B$8+A60/12</f>
        <v>34.833333333333336</v>
      </c>
      <c r="C60" s="18">
        <f t="shared" si="1"/>
        <v>22061420.198470317</v>
      </c>
      <c r="D60" s="18">
        <f>C60*Vstupy!$B$15</f>
        <v>175920.86272365626</v>
      </c>
      <c r="E60" s="18">
        <f>D60*Vstupy!$B$9</f>
        <v>26388.129408548437</v>
      </c>
      <c r="F60" s="18">
        <f t="shared" si="2"/>
        <v>149532.73331510782</v>
      </c>
      <c r="G60" s="18">
        <f>Vstupy!$B$5*(1+Vstupy!$B$16)^A60</f>
        <v>112676.15435357006</v>
      </c>
      <c r="H60" s="18">
        <f>IF(B60&gt;=Vstupy!$B$12,Vstupy!$B$11*(1+Vstupy!$B$16)^A60,0)</f>
        <v>0</v>
      </c>
      <c r="I60" s="18">
        <f t="shared" si="3"/>
        <v>22098276.777431853</v>
      </c>
    </row>
    <row r="61" spans="1:9">
      <c r="A61">
        <f t="shared" si="0"/>
        <v>59</v>
      </c>
      <c r="B61" s="17">
        <f>Vstupy!$B$8+A61/12</f>
        <v>34.916666666666664</v>
      </c>
      <c r="C61" s="18">
        <f t="shared" si="1"/>
        <v>22098276.777431853</v>
      </c>
      <c r="D61" s="18">
        <f>C61*Vstupy!$B$15</f>
        <v>176214.76226002452</v>
      </c>
      <c r="E61" s="18">
        <f>D61*Vstupy!$B$9</f>
        <v>26432.214339003676</v>
      </c>
      <c r="F61" s="18">
        <f t="shared" si="2"/>
        <v>149782.54792102086</v>
      </c>
      <c r="G61" s="18">
        <f>Vstupy!$B$5*(1+Vstupy!$B$16)^A61</f>
        <v>112908.24878305395</v>
      </c>
      <c r="H61" s="18">
        <f>IF(B61&gt;=Vstupy!$B$12,Vstupy!$B$11*(1+Vstupy!$B$16)^A61,0)</f>
        <v>0</v>
      </c>
      <c r="I61" s="18">
        <f t="shared" si="3"/>
        <v>22135151.076569818</v>
      </c>
    </row>
    <row r="62" spans="1:9">
      <c r="A62">
        <f t="shared" si="0"/>
        <v>60</v>
      </c>
      <c r="B62" s="17">
        <f>Vstupy!$B$8+A62/12</f>
        <v>35</v>
      </c>
      <c r="C62" s="18">
        <f t="shared" si="1"/>
        <v>22135151.076569818</v>
      </c>
      <c r="D62" s="18">
        <f>C62*Vstupy!$B$15</f>
        <v>176508.80309956806</v>
      </c>
      <c r="E62" s="18">
        <f>D62*Vstupy!$B$9</f>
        <v>26476.320464935208</v>
      </c>
      <c r="F62" s="18">
        <f t="shared" si="2"/>
        <v>150032.48263463285</v>
      </c>
      <c r="G62" s="18">
        <f>Vstupy!$B$5*(1+Vstupy!$B$16)^A62</f>
        <v>113140.82128906171</v>
      </c>
      <c r="H62" s="18">
        <f>IF(B62&gt;=Vstupy!$B$12,Vstupy!$B$11*(1+Vstupy!$B$16)^A62,0)</f>
        <v>0</v>
      </c>
      <c r="I62" s="18">
        <f t="shared" si="3"/>
        <v>22172042.737915389</v>
      </c>
    </row>
    <row r="63" spans="1:9">
      <c r="A63">
        <f t="shared" si="0"/>
        <v>61</v>
      </c>
      <c r="B63" s="17">
        <f>Vstupy!$B$8+A63/12</f>
        <v>35.083333333333336</v>
      </c>
      <c r="C63" s="18">
        <f t="shared" si="1"/>
        <v>22172042.737915389</v>
      </c>
      <c r="D63" s="18">
        <f>C63*Vstupy!$B$15</f>
        <v>176802.98238779322</v>
      </c>
      <c r="E63" s="18">
        <f>D63*Vstupy!$B$9</f>
        <v>26520.447358168982</v>
      </c>
      <c r="F63" s="18">
        <f t="shared" si="2"/>
        <v>150282.53502962424</v>
      </c>
      <c r="G63" s="18">
        <f>Vstupy!$B$5*(1+Vstupy!$B$16)^A63</f>
        <v>113373.8728563527</v>
      </c>
      <c r="H63" s="18">
        <f>IF(B63&gt;=Vstupy!$B$12,Vstupy!$B$11*(1+Vstupy!$B$16)^A63,0)</f>
        <v>0</v>
      </c>
      <c r="I63" s="18">
        <f t="shared" si="3"/>
        <v>22208951.40008866</v>
      </c>
    </row>
    <row r="64" spans="1:9">
      <c r="A64">
        <f t="shared" si="0"/>
        <v>62</v>
      </c>
      <c r="B64" s="17">
        <f>Vstupy!$B$8+A64/12</f>
        <v>35.166666666666664</v>
      </c>
      <c r="C64" s="18">
        <f t="shared" si="1"/>
        <v>22208951.40008866</v>
      </c>
      <c r="D64" s="18">
        <f>C64*Vstupy!$B$15</f>
        <v>177097.29724300586</v>
      </c>
      <c r="E64" s="18">
        <f>D64*Vstupy!$B$9</f>
        <v>26564.594586450879</v>
      </c>
      <c r="F64" s="18">
        <f t="shared" si="2"/>
        <v>150532.70265655499</v>
      </c>
      <c r="G64" s="18">
        <f>Vstupy!$B$5*(1+Vstupy!$B$16)^A64</f>
        <v>113607.40447171476</v>
      </c>
      <c r="H64" s="18">
        <f>IF(B64&gt;=Vstupy!$B$12,Vstupy!$B$11*(1+Vstupy!$B$16)^A64,0)</f>
        <v>0</v>
      </c>
      <c r="I64" s="18">
        <f t="shared" si="3"/>
        <v>22245876.698273502</v>
      </c>
    </row>
    <row r="65" spans="1:9">
      <c r="A65">
        <f t="shared" si="0"/>
        <v>63</v>
      </c>
      <c r="B65" s="17">
        <f>Vstupy!$B$8+A65/12</f>
        <v>35.25</v>
      </c>
      <c r="C65" s="18">
        <f t="shared" si="1"/>
        <v>22245876.698273502</v>
      </c>
      <c r="D65" s="18">
        <f>C65*Vstupy!$B$15</f>
        <v>177391.74475611091</v>
      </c>
      <c r="E65" s="18">
        <f>D65*Vstupy!$B$9</f>
        <v>26608.761713416636</v>
      </c>
      <c r="F65" s="18">
        <f t="shared" si="2"/>
        <v>150782.98304269428</v>
      </c>
      <c r="G65" s="18">
        <f>Vstupy!$B$5*(1+Vstupy!$B$16)^A65</f>
        <v>113841.41712396832</v>
      </c>
      <c r="H65" s="18">
        <f>IF(B65&gt;=Vstupy!$B$12,Vstupy!$B$11*(1+Vstupy!$B$16)^A65,0)</f>
        <v>0</v>
      </c>
      <c r="I65" s="18">
        <f t="shared" si="3"/>
        <v>22282818.264192227</v>
      </c>
    </row>
    <row r="66" spans="1:9">
      <c r="A66">
        <f t="shared" si="0"/>
        <v>64</v>
      </c>
      <c r="B66" s="17">
        <f>Vstupy!$B$8+A66/12</f>
        <v>35.333333333333336</v>
      </c>
      <c r="C66" s="18">
        <f t="shared" si="1"/>
        <v>22282818.264192227</v>
      </c>
      <c r="D66" s="18">
        <f>C66*Vstupy!$B$15</f>
        <v>177686.32199041045</v>
      </c>
      <c r="E66" s="18">
        <f>D66*Vstupy!$B$9</f>
        <v>26652.948298561565</v>
      </c>
      <c r="F66" s="18">
        <f t="shared" si="2"/>
        <v>151033.37369184889</v>
      </c>
      <c r="G66" s="18">
        <f>Vstupy!$B$5*(1+Vstupy!$B$16)^A66</f>
        <v>114075.91180397054</v>
      </c>
      <c r="H66" s="18">
        <f>IF(B66&gt;=Vstupy!$B$12,Vstupy!$B$11*(1+Vstupy!$B$16)^A66,0)</f>
        <v>0</v>
      </c>
      <c r="I66" s="18">
        <f t="shared" si="3"/>
        <v>22319775.726080105</v>
      </c>
    </row>
    <row r="67" spans="1:9">
      <c r="A67">
        <f t="shared" ref="A67:A130" si="4">A66+1</f>
        <v>65</v>
      </c>
      <c r="B67" s="17">
        <f>Vstupy!$B$8+A67/12</f>
        <v>35.416666666666664</v>
      </c>
      <c r="C67" s="18">
        <f t="shared" ref="C67:C130" si="5">I66</f>
        <v>22319775.726080105</v>
      </c>
      <c r="D67" s="18">
        <f>C67*Vstupy!$B$15</f>
        <v>177981.02598140022</v>
      </c>
      <c r="E67" s="18">
        <f>D67*Vstupy!$B$9</f>
        <v>26697.153897210032</v>
      </c>
      <c r="F67" s="18">
        <f t="shared" ref="F67:F130" si="6">D67-E67</f>
        <v>151283.8720841902</v>
      </c>
      <c r="G67" s="18">
        <f>Vstupy!$B$5*(1+Vstupy!$B$16)^A67</f>
        <v>114310.88950461974</v>
      </c>
      <c r="H67" s="18">
        <f>IF(B67&gt;=Vstupy!$B$12,Vstupy!$B$11*(1+Vstupy!$B$16)^A67,0)</f>
        <v>0</v>
      </c>
      <c r="I67" s="18">
        <f t="shared" ref="I67:I130" si="7">MAX(0,C67+F67-G67+H67)</f>
        <v>22356748.708659675</v>
      </c>
    </row>
    <row r="68" spans="1:9">
      <c r="A68">
        <f t="shared" si="4"/>
        <v>66</v>
      </c>
      <c r="B68" s="17">
        <f>Vstupy!$B$8+A68/12</f>
        <v>35.5</v>
      </c>
      <c r="C68" s="18">
        <f t="shared" si="5"/>
        <v>22356748.708659675</v>
      </c>
      <c r="D68" s="18">
        <f>C68*Vstupy!$B$15</f>
        <v>178275.85373656513</v>
      </c>
      <c r="E68" s="18">
        <f>D68*Vstupy!$B$9</f>
        <v>26741.378060484767</v>
      </c>
      <c r="F68" s="18">
        <f t="shared" si="6"/>
        <v>151534.47567608036</v>
      </c>
      <c r="G68" s="18">
        <f>Vstupy!$B$5*(1+Vstupy!$B$16)^A68</f>
        <v>114546.35122085935</v>
      </c>
      <c r="H68" s="18">
        <f>IF(B68&gt;=Vstupy!$B$12,Vstupy!$B$11*(1+Vstupy!$B$16)^A68,0)</f>
        <v>0</v>
      </c>
      <c r="I68" s="18">
        <f t="shared" si="7"/>
        <v>22393736.833114896</v>
      </c>
    </row>
    <row r="69" spans="1:9">
      <c r="A69">
        <f t="shared" si="4"/>
        <v>67</v>
      </c>
      <c r="B69" s="17">
        <f>Vstupy!$B$8+A69/12</f>
        <v>35.583333333333336</v>
      </c>
      <c r="C69" s="18">
        <f t="shared" si="5"/>
        <v>22393736.833114896</v>
      </c>
      <c r="D69" s="18">
        <f>C69*Vstupy!$B$15</f>
        <v>178570.80223517283</v>
      </c>
      <c r="E69" s="18">
        <f>D69*Vstupy!$B$9</f>
        <v>26785.620335275922</v>
      </c>
      <c r="F69" s="18">
        <f t="shared" si="6"/>
        <v>151785.18189989691</v>
      </c>
      <c r="G69" s="18">
        <f>Vstupy!$B$5*(1+Vstupy!$B$16)^A69</f>
        <v>114782.29794968222</v>
      </c>
      <c r="H69" s="18">
        <f>IF(B69&gt;=Vstupy!$B$12,Vstupy!$B$11*(1+Vstupy!$B$16)^A69,0)</f>
        <v>0</v>
      </c>
      <c r="I69" s="18">
        <f t="shared" si="7"/>
        <v>22430739.717065111</v>
      </c>
    </row>
    <row r="70" spans="1:9">
      <c r="A70">
        <f t="shared" si="4"/>
        <v>68</v>
      </c>
      <c r="B70" s="17">
        <f>Vstupy!$B$8+A70/12</f>
        <v>35.666666666666664</v>
      </c>
      <c r="C70" s="18">
        <f t="shared" si="5"/>
        <v>22430739.717065111</v>
      </c>
      <c r="D70" s="18">
        <f>C70*Vstupy!$B$15</f>
        <v>178865.86842806629</v>
      </c>
      <c r="E70" s="18">
        <f>D70*Vstupy!$B$9</f>
        <v>26829.880264209944</v>
      </c>
      <c r="F70" s="18">
        <f t="shared" si="6"/>
        <v>152035.98816385635</v>
      </c>
      <c r="G70" s="18">
        <f>Vstupy!$B$5*(1+Vstupy!$B$16)^A70</f>
        <v>115018.73069013486</v>
      </c>
      <c r="H70" s="18">
        <f>IF(B70&gt;=Vstupy!$B$12,Vstupy!$B$11*(1+Vstupy!$B$16)^A70,0)</f>
        <v>0</v>
      </c>
      <c r="I70" s="18">
        <f t="shared" si="7"/>
        <v>22467756.974538829</v>
      </c>
    </row>
    <row r="71" spans="1:9">
      <c r="A71">
        <f t="shared" si="4"/>
        <v>69</v>
      </c>
      <c r="B71" s="17">
        <f>Vstupy!$B$8+A71/12</f>
        <v>35.75</v>
      </c>
      <c r="C71" s="18">
        <f t="shared" si="5"/>
        <v>22467756.974538829</v>
      </c>
      <c r="D71" s="18">
        <f>C71*Vstupy!$B$15</f>
        <v>179161.0492374546</v>
      </c>
      <c r="E71" s="18">
        <f>D71*Vstupy!$B$9</f>
        <v>26874.157385618189</v>
      </c>
      <c r="F71" s="18">
        <f t="shared" si="6"/>
        <v>152286.89185183641</v>
      </c>
      <c r="G71" s="18">
        <f>Vstupy!$B$5*(1+Vstupy!$B$16)^A71</f>
        <v>115255.65044332166</v>
      </c>
      <c r="H71" s="18">
        <f>IF(B71&gt;=Vstupy!$B$12,Vstupy!$B$11*(1+Vstupy!$B$16)^A71,0)</f>
        <v>0</v>
      </c>
      <c r="I71" s="18">
        <f t="shared" si="7"/>
        <v>22504788.215947341</v>
      </c>
    </row>
    <row r="72" spans="1:9">
      <c r="A72">
        <f t="shared" si="4"/>
        <v>70</v>
      </c>
      <c r="B72" s="17">
        <f>Vstupy!$B$8+A72/12</f>
        <v>35.833333333333336</v>
      </c>
      <c r="C72" s="18">
        <f t="shared" si="5"/>
        <v>22504788.215947341</v>
      </c>
      <c r="D72" s="18">
        <f>C72*Vstupy!$B$15</f>
        <v>179456.34155670271</v>
      </c>
      <c r="E72" s="18">
        <f>D72*Vstupy!$B$9</f>
        <v>26918.451233505406</v>
      </c>
      <c r="F72" s="18">
        <f t="shared" si="6"/>
        <v>152537.89032319729</v>
      </c>
      <c r="G72" s="18">
        <f>Vstupy!$B$5*(1+Vstupy!$B$16)^A72</f>
        <v>115493.05821240915</v>
      </c>
      <c r="H72" s="18">
        <f>IF(B72&gt;=Vstupy!$B$12,Vstupy!$B$11*(1+Vstupy!$B$16)^A72,0)</f>
        <v>0</v>
      </c>
      <c r="I72" s="18">
        <f t="shared" si="7"/>
        <v>22541833.048058126</v>
      </c>
    </row>
    <row r="73" spans="1:9">
      <c r="A73">
        <f t="shared" si="4"/>
        <v>71</v>
      </c>
      <c r="B73" s="17">
        <f>Vstupy!$B$8+A73/12</f>
        <v>35.916666666666664</v>
      </c>
      <c r="C73" s="18">
        <f t="shared" si="5"/>
        <v>22541833.048058126</v>
      </c>
      <c r="D73" s="18">
        <f>C73*Vstupy!$B$15</f>
        <v>179751.74225011928</v>
      </c>
      <c r="E73" s="18">
        <f>D73*Vstupy!$B$9</f>
        <v>26962.761337517892</v>
      </c>
      <c r="F73" s="18">
        <f t="shared" si="6"/>
        <v>152788.9809126014</v>
      </c>
      <c r="G73" s="18">
        <f>Vstupy!$B$5*(1+Vstupy!$B$16)^A73</f>
        <v>115730.95500263013</v>
      </c>
      <c r="H73" s="18">
        <f>IF(B73&gt;=Vstupy!$B$12,Vstupy!$B$11*(1+Vstupy!$B$16)^A73,0)</f>
        <v>0</v>
      </c>
      <c r="I73" s="18">
        <f t="shared" si="7"/>
        <v>22578891.073968098</v>
      </c>
    </row>
    <row r="74" spans="1:9">
      <c r="A74">
        <f t="shared" si="4"/>
        <v>72</v>
      </c>
      <c r="B74" s="17">
        <f>Vstupy!$B$8+A74/12</f>
        <v>36</v>
      </c>
      <c r="C74" s="18">
        <f t="shared" si="5"/>
        <v>22578891.073968098</v>
      </c>
      <c r="D74" s="18">
        <f>C74*Vstupy!$B$15</f>
        <v>180047.24815274333</v>
      </c>
      <c r="E74" s="18">
        <f>D74*Vstupy!$B$9</f>
        <v>27007.087222911498</v>
      </c>
      <c r="F74" s="18">
        <f t="shared" si="6"/>
        <v>153040.16092983182</v>
      </c>
      <c r="G74" s="18">
        <f>Vstupy!$B$5*(1+Vstupy!$B$16)^A74</f>
        <v>115969.34182128808</v>
      </c>
      <c r="H74" s="18">
        <f>IF(B74&gt;=Vstupy!$B$12,Vstupy!$B$11*(1+Vstupy!$B$16)^A74,0)</f>
        <v>0</v>
      </c>
      <c r="I74" s="18">
        <f t="shared" si="7"/>
        <v>22615961.893076643</v>
      </c>
    </row>
    <row r="75" spans="1:9">
      <c r="A75">
        <f t="shared" si="4"/>
        <v>73</v>
      </c>
      <c r="B75" s="17">
        <f>Vstupy!$B$8+A75/12</f>
        <v>36.083333333333336</v>
      </c>
      <c r="C75" s="18">
        <f t="shared" si="5"/>
        <v>22615961.893076643</v>
      </c>
      <c r="D75" s="18">
        <f>C75*Vstupy!$B$15</f>
        <v>180342.85607012938</v>
      </c>
      <c r="E75" s="18">
        <f>D75*Vstupy!$B$9</f>
        <v>27051.428410519406</v>
      </c>
      <c r="F75" s="18">
        <f t="shared" si="6"/>
        <v>153291.42765960997</v>
      </c>
      <c r="G75" s="18">
        <f>Vstupy!$B$5*(1+Vstupy!$B$16)^A75</f>
        <v>116208.21967776136</v>
      </c>
      <c r="H75" s="18">
        <f>IF(B75&gt;=Vstupy!$B$12,Vstupy!$B$11*(1+Vstupy!$B$16)^A75,0)</f>
        <v>0</v>
      </c>
      <c r="I75" s="18">
        <f t="shared" si="7"/>
        <v>22653045.101058491</v>
      </c>
    </row>
    <row r="76" spans="1:9">
      <c r="A76">
        <f t="shared" si="4"/>
        <v>74</v>
      </c>
      <c r="B76" s="17">
        <f>Vstupy!$B$8+A76/12</f>
        <v>36.166666666666664</v>
      </c>
      <c r="C76" s="18">
        <f t="shared" si="5"/>
        <v>22653045.101058491</v>
      </c>
      <c r="D76" s="18">
        <f>C76*Vstupy!$B$15</f>
        <v>180638.56277813087</v>
      </c>
      <c r="E76" s="18">
        <f>D76*Vstupy!$B$9</f>
        <v>27095.784416719631</v>
      </c>
      <c r="F76" s="18">
        <f t="shared" si="6"/>
        <v>153542.77836141124</v>
      </c>
      <c r="G76" s="18">
        <f>Vstupy!$B$5*(1+Vstupy!$B$16)^A76</f>
        <v>116447.58958350748</v>
      </c>
      <c r="H76" s="18">
        <f>IF(B76&gt;=Vstupy!$B$12,Vstupy!$B$11*(1+Vstupy!$B$16)^A76,0)</f>
        <v>0</v>
      </c>
      <c r="I76" s="18">
        <f t="shared" si="7"/>
        <v>22690140.289836392</v>
      </c>
    </row>
    <row r="77" spans="1:9">
      <c r="A77">
        <f t="shared" si="4"/>
        <v>75</v>
      </c>
      <c r="B77" s="17">
        <f>Vstupy!$B$8+A77/12</f>
        <v>36.25</v>
      </c>
      <c r="C77" s="18">
        <f t="shared" si="5"/>
        <v>22690140.289836392</v>
      </c>
      <c r="D77" s="18">
        <f>C77*Vstupy!$B$15</f>
        <v>180934.36502268256</v>
      </c>
      <c r="E77" s="18">
        <f>D77*Vstupy!$B$9</f>
        <v>27140.154753402381</v>
      </c>
      <c r="F77" s="18">
        <f t="shared" si="6"/>
        <v>153794.21026928019</v>
      </c>
      <c r="G77" s="18">
        <f>Vstupy!$B$5*(1+Vstupy!$B$16)^A77</f>
        <v>116687.45255206733</v>
      </c>
      <c r="H77" s="18">
        <f>IF(B77&gt;=Vstupy!$B$12,Vstupy!$B$11*(1+Vstupy!$B$16)^A77,0)</f>
        <v>0</v>
      </c>
      <c r="I77" s="18">
        <f t="shared" si="7"/>
        <v>22727247.047553603</v>
      </c>
    </row>
    <row r="78" spans="1:9">
      <c r="A78">
        <f t="shared" si="4"/>
        <v>76</v>
      </c>
      <c r="B78" s="17">
        <f>Vstupy!$B$8+A78/12</f>
        <v>36.333333333333336</v>
      </c>
      <c r="C78" s="18">
        <f t="shared" si="5"/>
        <v>22727247.047553603</v>
      </c>
      <c r="D78" s="18">
        <f>C78*Vstupy!$B$15</f>
        <v>181230.2595195809</v>
      </c>
      <c r="E78" s="18">
        <f>D78*Vstupy!$B$9</f>
        <v>27184.538927937134</v>
      </c>
      <c r="F78" s="18">
        <f t="shared" si="6"/>
        <v>154045.72059164377</v>
      </c>
      <c r="G78" s="18">
        <f>Vstupy!$B$5*(1+Vstupy!$B$16)^A78</f>
        <v>116927.80959906966</v>
      </c>
      <c r="H78" s="18">
        <f>IF(B78&gt;=Vstupy!$B$12,Vstupy!$B$11*(1+Vstupy!$B$16)^A78,0)</f>
        <v>0</v>
      </c>
      <c r="I78" s="18">
        <f t="shared" si="7"/>
        <v>22764364.958546177</v>
      </c>
    </row>
    <row r="79" spans="1:9">
      <c r="A79">
        <f t="shared" si="4"/>
        <v>77</v>
      </c>
      <c r="B79" s="17">
        <f>Vstupy!$B$8+A79/12</f>
        <v>36.416666666666664</v>
      </c>
      <c r="C79" s="18">
        <f t="shared" si="5"/>
        <v>22764364.958546177</v>
      </c>
      <c r="D79" s="18">
        <f>C79*Vstupy!$B$15</f>
        <v>181526.24295426323</v>
      </c>
      <c r="E79" s="18">
        <f>D79*Vstupy!$B$9</f>
        <v>27228.936443139482</v>
      </c>
      <c r="F79" s="18">
        <f t="shared" si="6"/>
        <v>154297.30651112375</v>
      </c>
      <c r="G79" s="18">
        <f>Vstupy!$B$5*(1+Vstupy!$B$16)^A79</f>
        <v>117168.66174223505</v>
      </c>
      <c r="H79" s="18">
        <f>IF(B79&gt;=Vstupy!$B$12,Vstupy!$B$11*(1+Vstupy!$B$16)^A79,0)</f>
        <v>0</v>
      </c>
      <c r="I79" s="18">
        <f t="shared" si="7"/>
        <v>22801493.603315063</v>
      </c>
    </row>
    <row r="80" spans="1:9">
      <c r="A80">
        <f t="shared" si="4"/>
        <v>78</v>
      </c>
      <c r="B80" s="17">
        <f>Vstupy!$B$8+A80/12</f>
        <v>36.5</v>
      </c>
      <c r="C80" s="18">
        <f t="shared" si="5"/>
        <v>22801493.603315063</v>
      </c>
      <c r="D80" s="18">
        <f>C80*Vstupy!$B$15</f>
        <v>181822.31198158523</v>
      </c>
      <c r="E80" s="18">
        <f>D80*Vstupy!$B$9</f>
        <v>27273.346797237784</v>
      </c>
      <c r="F80" s="18">
        <f t="shared" si="6"/>
        <v>154548.96518434744</v>
      </c>
      <c r="G80" s="18">
        <f>Vstupy!$B$5*(1+Vstupy!$B$16)^A80</f>
        <v>117410.01000138065</v>
      </c>
      <c r="H80" s="18">
        <f>IF(B80&gt;=Vstupy!$B$12,Vstupy!$B$11*(1+Vstupy!$B$16)^A80,0)</f>
        <v>0</v>
      </c>
      <c r="I80" s="18">
        <f t="shared" si="7"/>
        <v>22838632.558498029</v>
      </c>
    </row>
    <row r="81" spans="1:9">
      <c r="A81">
        <f t="shared" si="4"/>
        <v>79</v>
      </c>
      <c r="B81" s="17">
        <f>Vstupy!$B$8+A81/12</f>
        <v>36.583333333333336</v>
      </c>
      <c r="C81" s="18">
        <f t="shared" si="5"/>
        <v>22838632.558498029</v>
      </c>
      <c r="D81" s="18">
        <f>C81*Vstupy!$B$15</f>
        <v>182118.46322559693</v>
      </c>
      <c r="E81" s="18">
        <f>D81*Vstupy!$B$9</f>
        <v>27317.76948383954</v>
      </c>
      <c r="F81" s="18">
        <f t="shared" si="6"/>
        <v>154800.69374175739</v>
      </c>
      <c r="G81" s="18">
        <f>Vstupy!$B$5*(1+Vstupy!$B$16)^A81</f>
        <v>117651.85539842412</v>
      </c>
      <c r="H81" s="18">
        <f>IF(B81&gt;=Vstupy!$B$12,Vstupy!$B$11*(1+Vstupy!$B$16)^A81,0)</f>
        <v>0</v>
      </c>
      <c r="I81" s="18">
        <f t="shared" si="7"/>
        <v>22875781.396841362</v>
      </c>
    </row>
    <row r="82" spans="1:9">
      <c r="A82">
        <f t="shared" si="4"/>
        <v>80</v>
      </c>
      <c r="B82" s="17">
        <f>Vstupy!$B$8+A82/12</f>
        <v>36.666666666666664</v>
      </c>
      <c r="C82" s="18">
        <f t="shared" si="5"/>
        <v>22875781.396841362</v>
      </c>
      <c r="D82" s="18">
        <f>C82*Vstupy!$B$15</f>
        <v>182414.69327931732</v>
      </c>
      <c r="E82" s="18">
        <f>D82*Vstupy!$B$9</f>
        <v>27362.203991897597</v>
      </c>
      <c r="F82" s="18">
        <f t="shared" si="6"/>
        <v>155052.48928741971</v>
      </c>
      <c r="G82" s="18">
        <f>Vstupy!$B$5*(1+Vstupy!$B$16)^A82</f>
        <v>117894.19895738806</v>
      </c>
      <c r="H82" s="18">
        <f>IF(B82&gt;=Vstupy!$B$12,Vstupy!$B$11*(1+Vstupy!$B$16)^A82,0)</f>
        <v>0</v>
      </c>
      <c r="I82" s="18">
        <f t="shared" si="7"/>
        <v>22912939.687171396</v>
      </c>
    </row>
    <row r="83" spans="1:9">
      <c r="A83">
        <f t="shared" si="4"/>
        <v>81</v>
      </c>
      <c r="B83" s="17">
        <f>Vstupy!$B$8+A83/12</f>
        <v>36.75</v>
      </c>
      <c r="C83" s="18">
        <f t="shared" si="5"/>
        <v>22912939.687171396</v>
      </c>
      <c r="D83" s="18">
        <f>C83*Vstupy!$B$15</f>
        <v>182710.99870450699</v>
      </c>
      <c r="E83" s="18">
        <f>D83*Vstupy!$B$9</f>
        <v>27406.649805676047</v>
      </c>
      <c r="F83" s="18">
        <f t="shared" si="6"/>
        <v>155304.34889883094</v>
      </c>
      <c r="G83" s="18">
        <f>Vstupy!$B$5*(1+Vstupy!$B$16)^A83</f>
        <v>118137.04170440456</v>
      </c>
      <c r="H83" s="18">
        <f>IF(B83&gt;=Vstupy!$B$12,Vstupy!$B$11*(1+Vstupy!$B$16)^A83,0)</f>
        <v>0</v>
      </c>
      <c r="I83" s="18">
        <f t="shared" si="7"/>
        <v>22950106.994365823</v>
      </c>
    </row>
    <row r="84" spans="1:9">
      <c r="A84">
        <f t="shared" si="4"/>
        <v>82</v>
      </c>
      <c r="B84" s="17">
        <f>Vstupy!$B$8+A84/12</f>
        <v>36.833333333333336</v>
      </c>
      <c r="C84" s="18">
        <f t="shared" si="5"/>
        <v>22950106.994365823</v>
      </c>
      <c r="D84" s="18">
        <f>C84*Vstupy!$B$15</f>
        <v>183007.37603143955</v>
      </c>
      <c r="E84" s="18">
        <f>D84*Vstupy!$B$9</f>
        <v>27451.106404715931</v>
      </c>
      <c r="F84" s="18">
        <f t="shared" si="6"/>
        <v>155556.2696267236</v>
      </c>
      <c r="G84" s="18">
        <f>Vstupy!$B$5*(1+Vstupy!$B$16)^A84</f>
        <v>118380.38466771921</v>
      </c>
      <c r="H84" s="18">
        <f>IF(B84&gt;=Vstupy!$B$12,Vstupy!$B$11*(1+Vstupy!$B$16)^A84,0)</f>
        <v>0</v>
      </c>
      <c r="I84" s="18">
        <f t="shared" si="7"/>
        <v>22987282.879324827</v>
      </c>
    </row>
    <row r="85" spans="1:9">
      <c r="A85">
        <f t="shared" si="4"/>
        <v>83</v>
      </c>
      <c r="B85" s="17">
        <f>Vstupy!$B$8+A85/12</f>
        <v>36.916666666666664</v>
      </c>
      <c r="C85" s="18">
        <f t="shared" si="5"/>
        <v>22987282.879324827</v>
      </c>
      <c r="D85" s="18">
        <f>C85*Vstupy!$B$15</f>
        <v>183303.82175867143</v>
      </c>
      <c r="E85" s="18">
        <f>D85*Vstupy!$B$9</f>
        <v>27495.573263800714</v>
      </c>
      <c r="F85" s="18">
        <f t="shared" si="6"/>
        <v>155808.24849487073</v>
      </c>
      <c r="G85" s="18">
        <f>Vstupy!$B$5*(1+Vstupy!$B$16)^A85</f>
        <v>118624.2288776957</v>
      </c>
      <c r="H85" s="18">
        <f>IF(B85&gt;=Vstupy!$B$12,Vstupy!$B$11*(1+Vstupy!$B$16)^A85,0)</f>
        <v>0</v>
      </c>
      <c r="I85" s="18">
        <f t="shared" si="7"/>
        <v>23024466.898942001</v>
      </c>
    </row>
    <row r="86" spans="1:9">
      <c r="A86">
        <f t="shared" si="4"/>
        <v>84</v>
      </c>
      <c r="B86" s="17">
        <f>Vstupy!$B$8+A86/12</f>
        <v>37</v>
      </c>
      <c r="C86" s="18">
        <f t="shared" si="5"/>
        <v>23024466.898942001</v>
      </c>
      <c r="D86" s="18">
        <f>C86*Vstupy!$B$15</f>
        <v>183600.3323528099</v>
      </c>
      <c r="E86" s="18">
        <f>D86*Vstupy!$B$9</f>
        <v>27540.049852921486</v>
      </c>
      <c r="F86" s="18">
        <f t="shared" si="6"/>
        <v>156060.28249988842</v>
      </c>
      <c r="G86" s="18">
        <f>Vstupy!$B$5*(1+Vstupy!$B$16)^A86</f>
        <v>118868.57536682014</v>
      </c>
      <c r="H86" s="18">
        <f>IF(B86&gt;=Vstupy!$B$12,Vstupy!$B$11*(1+Vstupy!$B$16)^A86,0)</f>
        <v>0</v>
      </c>
      <c r="I86" s="18">
        <f t="shared" si="7"/>
        <v>23061658.606075067</v>
      </c>
    </row>
    <row r="87" spans="1:9">
      <c r="A87">
        <f t="shared" si="4"/>
        <v>85</v>
      </c>
      <c r="B87" s="17">
        <f>Vstupy!$B$8+A87/12</f>
        <v>37.083333333333336</v>
      </c>
      <c r="C87" s="18">
        <f t="shared" si="5"/>
        <v>23061658.606075067</v>
      </c>
      <c r="D87" s="18">
        <f>C87*Vstupy!$B$15</f>
        <v>183896.90424827964</v>
      </c>
      <c r="E87" s="18">
        <f>D87*Vstupy!$B$9</f>
        <v>27584.535637241945</v>
      </c>
      <c r="F87" s="18">
        <f t="shared" si="6"/>
        <v>156312.3686110377</v>
      </c>
      <c r="G87" s="18">
        <f>Vstupy!$B$5*(1+Vstupy!$B$16)^A87</f>
        <v>119113.42516970522</v>
      </c>
      <c r="H87" s="18">
        <f>IF(B87&gt;=Vstupy!$B$12,Vstupy!$B$11*(1+Vstupy!$B$16)^A87,0)</f>
        <v>0</v>
      </c>
      <c r="I87" s="18">
        <f t="shared" si="7"/>
        <v>23098857.549516398</v>
      </c>
    </row>
    <row r="88" spans="1:9">
      <c r="A88">
        <f t="shared" si="4"/>
        <v>86</v>
      </c>
      <c r="B88" s="17">
        <f>Vstupy!$B$8+A88/12</f>
        <v>37.166666666666664</v>
      </c>
      <c r="C88" s="18">
        <f t="shared" si="5"/>
        <v>23098857.549516398</v>
      </c>
      <c r="D88" s="18">
        <f>C88*Vstupy!$B$15</f>
        <v>184193.53384708764</v>
      </c>
      <c r="E88" s="18">
        <f>D88*Vstupy!$B$9</f>
        <v>27629.030077063147</v>
      </c>
      <c r="F88" s="18">
        <f t="shared" si="6"/>
        <v>156564.50377002449</v>
      </c>
      <c r="G88" s="18">
        <f>Vstupy!$B$5*(1+Vstupy!$B$16)^A88</f>
        <v>119358.77932309498</v>
      </c>
      <c r="H88" s="18">
        <f>IF(B88&gt;=Vstupy!$B$12,Vstupy!$B$11*(1+Vstupy!$B$16)^A88,0)</f>
        <v>0</v>
      </c>
      <c r="I88" s="18">
        <f t="shared" si="7"/>
        <v>23136063.273963328</v>
      </c>
    </row>
    <row r="89" spans="1:9">
      <c r="A89">
        <f t="shared" si="4"/>
        <v>87</v>
      </c>
      <c r="B89" s="17">
        <f>Vstupy!$B$8+A89/12</f>
        <v>37.25</v>
      </c>
      <c r="C89" s="18">
        <f t="shared" si="5"/>
        <v>23136063.273963328</v>
      </c>
      <c r="D89" s="18">
        <f>C89*Vstupy!$B$15</f>
        <v>184490.21751858658</v>
      </c>
      <c r="E89" s="18">
        <f>D89*Vstupy!$B$9</f>
        <v>27673.532627787987</v>
      </c>
      <c r="F89" s="18">
        <f t="shared" si="6"/>
        <v>156816.68489079858</v>
      </c>
      <c r="G89" s="18">
        <f>Vstupy!$B$5*(1+Vstupy!$B$16)^A89</f>
        <v>119604.63886586885</v>
      </c>
      <c r="H89" s="18">
        <f>IF(B89&gt;=Vstupy!$B$12,Vstupy!$B$11*(1+Vstupy!$B$16)^A89,0)</f>
        <v>0</v>
      </c>
      <c r="I89" s="18">
        <f t="shared" si="7"/>
        <v>23173275.319988258</v>
      </c>
    </row>
    <row r="90" spans="1:9">
      <c r="A90">
        <f t="shared" si="4"/>
        <v>88</v>
      </c>
      <c r="B90" s="17">
        <f>Vstupy!$B$8+A90/12</f>
        <v>37.333333333333336</v>
      </c>
      <c r="C90" s="18">
        <f t="shared" si="5"/>
        <v>23173275.319988258</v>
      </c>
      <c r="D90" s="18">
        <f>C90*Vstupy!$B$15</f>
        <v>184786.95159923617</v>
      </c>
      <c r="E90" s="18">
        <f>D90*Vstupy!$B$9</f>
        <v>27718.042739885426</v>
      </c>
      <c r="F90" s="18">
        <f t="shared" si="6"/>
        <v>157068.90885935075</v>
      </c>
      <c r="G90" s="18">
        <f>Vstupy!$B$5*(1+Vstupy!$B$16)^A90</f>
        <v>119851.0048390462</v>
      </c>
      <c r="H90" s="18">
        <f>IF(B90&gt;=Vstupy!$B$12,Vstupy!$B$11*(1+Vstupy!$B$16)^A90,0)</f>
        <v>0</v>
      </c>
      <c r="I90" s="18">
        <f t="shared" si="7"/>
        <v>23210493.22400856</v>
      </c>
    </row>
    <row r="91" spans="1:9">
      <c r="A91">
        <f t="shared" si="4"/>
        <v>89</v>
      </c>
      <c r="B91" s="17">
        <f>Vstupy!$B$8+A91/12</f>
        <v>37.416666666666664</v>
      </c>
      <c r="C91" s="18">
        <f t="shared" si="5"/>
        <v>23210493.22400856</v>
      </c>
      <c r="D91" s="18">
        <f>C91*Vstupy!$B$15</f>
        <v>185083.73239236354</v>
      </c>
      <c r="E91" s="18">
        <f>D91*Vstupy!$B$9</f>
        <v>27762.559858854529</v>
      </c>
      <c r="F91" s="18">
        <f t="shared" si="6"/>
        <v>157321.172533509</v>
      </c>
      <c r="G91" s="18">
        <f>Vstupy!$B$5*(1+Vstupy!$B$16)^A91</f>
        <v>120097.87828579079</v>
      </c>
      <c r="H91" s="18">
        <f>IF(B91&gt;=Vstupy!$B$12,Vstupy!$B$11*(1+Vstupy!$B$16)^A91,0)</f>
        <v>0</v>
      </c>
      <c r="I91" s="18">
        <f t="shared" si="7"/>
        <v>23247716.518256277</v>
      </c>
    </row>
    <row r="92" spans="1:9">
      <c r="A92">
        <f t="shared" si="4"/>
        <v>90</v>
      </c>
      <c r="B92" s="17">
        <f>Vstupy!$B$8+A92/12</f>
        <v>37.5</v>
      </c>
      <c r="C92" s="18">
        <f t="shared" si="5"/>
        <v>23247716.518256277</v>
      </c>
      <c r="D92" s="18">
        <f>C92*Vstupy!$B$15</f>
        <v>185380.55616792123</v>
      </c>
      <c r="E92" s="18">
        <f>D92*Vstupy!$B$9</f>
        <v>27807.083425188182</v>
      </c>
      <c r="F92" s="18">
        <f t="shared" si="6"/>
        <v>157573.47274273305</v>
      </c>
      <c r="G92" s="18">
        <f>Vstupy!$B$5*(1+Vstupy!$B$16)^A92</f>
        <v>120345.26025141501</v>
      </c>
      <c r="H92" s="18">
        <f>IF(B92&gt;=Vstupy!$B$12,Vstupy!$B$11*(1+Vstupy!$B$16)^A92,0)</f>
        <v>0</v>
      </c>
      <c r="I92" s="18">
        <f t="shared" si="7"/>
        <v>23284944.730747595</v>
      </c>
    </row>
    <row r="93" spans="1:9">
      <c r="A93">
        <f t="shared" si="4"/>
        <v>91</v>
      </c>
      <c r="B93" s="17">
        <f>Vstupy!$B$8+A93/12</f>
        <v>37.583333333333336</v>
      </c>
      <c r="C93" s="18">
        <f t="shared" si="5"/>
        <v>23284944.730747595</v>
      </c>
      <c r="D93" s="18">
        <f>C93*Vstupy!$B$15</f>
        <v>185677.41916224407</v>
      </c>
      <c r="E93" s="18">
        <f>D93*Vstupy!$B$9</f>
        <v>27851.61287433661</v>
      </c>
      <c r="F93" s="18">
        <f t="shared" si="6"/>
        <v>157825.80628790747</v>
      </c>
      <c r="G93" s="18">
        <f>Vstupy!$B$5*(1+Vstupy!$B$16)^A93</f>
        <v>120593.15178338454</v>
      </c>
      <c r="H93" s="18">
        <f>IF(B93&gt;=Vstupy!$B$12,Vstupy!$B$11*(1+Vstupy!$B$16)^A93,0)</f>
        <v>0</v>
      </c>
      <c r="I93" s="18">
        <f t="shared" si="7"/>
        <v>23322177.385252118</v>
      </c>
    </row>
    <row r="94" spans="1:9">
      <c r="A94">
        <f t="shared" si="4"/>
        <v>92</v>
      </c>
      <c r="B94" s="17">
        <f>Vstupy!$B$8+A94/12</f>
        <v>37.666666666666664</v>
      </c>
      <c r="C94" s="18">
        <f t="shared" si="5"/>
        <v>23322177.385252118</v>
      </c>
      <c r="D94" s="18">
        <f>C94*Vstupy!$B$15</f>
        <v>185974.317577804</v>
      </c>
      <c r="E94" s="18">
        <f>D94*Vstupy!$B$9</f>
        <v>27896.147636670601</v>
      </c>
      <c r="F94" s="18">
        <f t="shared" si="6"/>
        <v>158078.16994113341</v>
      </c>
      <c r="G94" s="18">
        <f>Vstupy!$B$5*(1+Vstupy!$B$16)^A94</f>
        <v>120841.5539313226</v>
      </c>
      <c r="H94" s="18">
        <f>IF(B94&gt;=Vstupy!$B$12,Vstupy!$B$11*(1+Vstupy!$B$16)^A94,0)</f>
        <v>0</v>
      </c>
      <c r="I94" s="18">
        <f t="shared" si="7"/>
        <v>23359414.001261931</v>
      </c>
    </row>
    <row r="95" spans="1:9">
      <c r="A95">
        <f t="shared" si="4"/>
        <v>93</v>
      </c>
      <c r="B95" s="17">
        <f>Vstupy!$B$8+A95/12</f>
        <v>37.75</v>
      </c>
      <c r="C95" s="18">
        <f t="shared" si="5"/>
        <v>23359414.001261931</v>
      </c>
      <c r="D95" s="18">
        <f>C95*Vstupy!$B$15</f>
        <v>186271.24758296341</v>
      </c>
      <c r="E95" s="18">
        <f>D95*Vstupy!$B$9</f>
        <v>27940.687137444511</v>
      </c>
      <c r="F95" s="18">
        <f t="shared" si="6"/>
        <v>158330.5604455189</v>
      </c>
      <c r="G95" s="18">
        <f>Vstupy!$B$5*(1+Vstupy!$B$16)^A95</f>
        <v>121090.46774701448</v>
      </c>
      <c r="H95" s="18">
        <f>IF(B95&gt;=Vstupy!$B$12,Vstupy!$B$11*(1+Vstupy!$B$16)^A95,0)</f>
        <v>0</v>
      </c>
      <c r="I95" s="18">
        <f t="shared" si="7"/>
        <v>23396654.093960434</v>
      </c>
    </row>
    <row r="96" spans="1:9">
      <c r="A96">
        <f t="shared" si="4"/>
        <v>94</v>
      </c>
      <c r="B96" s="17">
        <f>Vstupy!$B$8+A96/12</f>
        <v>37.833333333333336</v>
      </c>
      <c r="C96" s="18">
        <f t="shared" si="5"/>
        <v>23396654.093960434</v>
      </c>
      <c r="D96" s="18">
        <f>C96*Vstupy!$B$15</f>
        <v>186568.20531172666</v>
      </c>
      <c r="E96" s="18">
        <f>D96*Vstupy!$B$9</f>
        <v>27985.230796758999</v>
      </c>
      <c r="F96" s="18">
        <f t="shared" si="6"/>
        <v>158582.97451496767</v>
      </c>
      <c r="G96" s="18">
        <f>Vstupy!$B$5*(1+Vstupy!$B$16)^A96</f>
        <v>121339.894284412</v>
      </c>
      <c r="H96" s="18">
        <f>IF(B96&gt;=Vstupy!$B$12,Vstupy!$B$11*(1+Vstupy!$B$16)^A96,0)</f>
        <v>0</v>
      </c>
      <c r="I96" s="18">
        <f t="shared" si="7"/>
        <v>23433897.174190991</v>
      </c>
    </row>
    <row r="97" spans="1:9">
      <c r="A97">
        <f t="shared" si="4"/>
        <v>95</v>
      </c>
      <c r="B97" s="17">
        <f>Vstupy!$B$8+A97/12</f>
        <v>37.916666666666664</v>
      </c>
      <c r="C97" s="18">
        <f t="shared" si="5"/>
        <v>23433897.174190991</v>
      </c>
      <c r="D97" s="18">
        <f>C97*Vstupy!$B$15</f>
        <v>186865.18686349006</v>
      </c>
      <c r="E97" s="18">
        <f>D97*Vstupy!$B$9</f>
        <v>28029.77802952351</v>
      </c>
      <c r="F97" s="18">
        <f t="shared" si="6"/>
        <v>158835.40883396656</v>
      </c>
      <c r="G97" s="18">
        <f>Vstupy!$B$5*(1+Vstupy!$B$16)^A97</f>
        <v>121589.83459963795</v>
      </c>
      <c r="H97" s="18">
        <f>IF(B97&gt;=Vstupy!$B$12,Vstupy!$B$11*(1+Vstupy!$B$16)^A97,0)</f>
        <v>0</v>
      </c>
      <c r="I97" s="18">
        <f t="shared" si="7"/>
        <v>23471142.74842532</v>
      </c>
    </row>
    <row r="98" spans="1:9">
      <c r="A98">
        <f t="shared" si="4"/>
        <v>96</v>
      </c>
      <c r="B98" s="17">
        <f>Vstupy!$B$8+A98/12</f>
        <v>38</v>
      </c>
      <c r="C98" s="18">
        <f t="shared" si="5"/>
        <v>23471142.74842532</v>
      </c>
      <c r="D98" s="18">
        <f>C98*Vstupy!$B$15</f>
        <v>187162.18830278976</v>
      </c>
      <c r="E98" s="18">
        <f>D98*Vstupy!$B$9</f>
        <v>28074.328245418463</v>
      </c>
      <c r="F98" s="18">
        <f t="shared" si="6"/>
        <v>159087.86005737129</v>
      </c>
      <c r="G98" s="18">
        <f>Vstupy!$B$5*(1+Vstupy!$B$16)^A98</f>
        <v>121840.28975099044</v>
      </c>
      <c r="H98" s="18">
        <f>IF(B98&gt;=Vstupy!$B$12,Vstupy!$B$11*(1+Vstupy!$B$16)^A98,0)</f>
        <v>0</v>
      </c>
      <c r="I98" s="18">
        <f t="shared" si="7"/>
        <v>23508390.318731703</v>
      </c>
    </row>
    <row r="99" spans="1:9">
      <c r="A99">
        <f t="shared" si="4"/>
        <v>97</v>
      </c>
      <c r="B99" s="17">
        <f>Vstupy!$B$8+A99/12</f>
        <v>38.083333333333336</v>
      </c>
      <c r="C99" s="18">
        <f t="shared" si="5"/>
        <v>23508390.318731703</v>
      </c>
      <c r="D99" s="18">
        <f>C99*Vstupy!$B$15</f>
        <v>187459.20565904831</v>
      </c>
      <c r="E99" s="18">
        <f>D99*Vstupy!$B$9</f>
        <v>28118.880848857247</v>
      </c>
      <c r="F99" s="18">
        <f t="shared" si="6"/>
        <v>159340.32481019106</v>
      </c>
      <c r="G99" s="18">
        <f>Vstupy!$B$5*(1+Vstupy!$B$16)^A99</f>
        <v>122091.26079894768</v>
      </c>
      <c r="H99" s="18">
        <f>IF(B99&gt;=Vstupy!$B$12,Vstupy!$B$11*(1+Vstupy!$B$16)^A99,0)</f>
        <v>0</v>
      </c>
      <c r="I99" s="18">
        <f t="shared" si="7"/>
        <v>23545639.382742949</v>
      </c>
    </row>
    <row r="100" spans="1:9">
      <c r="A100">
        <f t="shared" si="4"/>
        <v>98</v>
      </c>
      <c r="B100" s="17">
        <f>Vstupy!$B$8+A100/12</f>
        <v>38.166666666666664</v>
      </c>
      <c r="C100" s="18">
        <f t="shared" si="5"/>
        <v>23545639.382742949</v>
      </c>
      <c r="D100" s="18">
        <f>C100*Vstupy!$B$15</f>
        <v>187756.23492631922</v>
      </c>
      <c r="E100" s="18">
        <f>D100*Vstupy!$B$9</f>
        <v>28163.435238947881</v>
      </c>
      <c r="F100" s="18">
        <f t="shared" si="6"/>
        <v>159592.79968737133</v>
      </c>
      <c r="G100" s="18">
        <f>Vstupy!$B$5*(1+Vstupy!$B$16)^A100</f>
        <v>122342.74880617218</v>
      </c>
      <c r="H100" s="18">
        <f>IF(B100&gt;=Vstupy!$B$12,Vstupy!$B$11*(1+Vstupy!$B$16)^A100,0)</f>
        <v>0</v>
      </c>
      <c r="I100" s="18">
        <f t="shared" si="7"/>
        <v>23582889.433624148</v>
      </c>
    </row>
    <row r="101" spans="1:9">
      <c r="A101">
        <f t="shared" si="4"/>
        <v>99</v>
      </c>
      <c r="B101" s="17">
        <f>Vstupy!$B$8+A101/12</f>
        <v>38.25</v>
      </c>
      <c r="C101" s="18">
        <f t="shared" si="5"/>
        <v>23582889.433624148</v>
      </c>
      <c r="D101" s="18">
        <f>C101*Vstupy!$B$15</f>
        <v>188053.27206302973</v>
      </c>
      <c r="E101" s="18">
        <f>D101*Vstupy!$B$9</f>
        <v>28207.990809454459</v>
      </c>
      <c r="F101" s="18">
        <f t="shared" si="6"/>
        <v>159845.28125357526</v>
      </c>
      <c r="G101" s="18">
        <f>Vstupy!$B$5*(1+Vstupy!$B$16)^A101</f>
        <v>122594.75483751539</v>
      </c>
      <c r="H101" s="18">
        <f>IF(B101&gt;=Vstupy!$B$12,Vstupy!$B$11*(1+Vstupy!$B$16)^A101,0)</f>
        <v>0</v>
      </c>
      <c r="I101" s="18">
        <f t="shared" si="7"/>
        <v>23620139.960040208</v>
      </c>
    </row>
    <row r="102" spans="1:9">
      <c r="A102">
        <f t="shared" si="4"/>
        <v>100</v>
      </c>
      <c r="B102" s="17">
        <f>Vstupy!$B$8+A102/12</f>
        <v>38.333333333333336</v>
      </c>
      <c r="C102" s="18">
        <f t="shared" si="5"/>
        <v>23620139.960040208</v>
      </c>
      <c r="D102" s="18">
        <f>C102*Vstupy!$B$15</f>
        <v>188350.31299172196</v>
      </c>
      <c r="E102" s="18">
        <f>D102*Vstupy!$B$9</f>
        <v>28252.546948758292</v>
      </c>
      <c r="F102" s="18">
        <f t="shared" si="6"/>
        <v>160097.76604296366</v>
      </c>
      <c r="G102" s="18">
        <f>Vstupy!$B$5*(1+Vstupy!$B$16)^A102</f>
        <v>122847.27996002221</v>
      </c>
      <c r="H102" s="18">
        <f>IF(B102&gt;=Vstupy!$B$12,Vstupy!$B$11*(1+Vstupy!$B$16)^A102,0)</f>
        <v>0</v>
      </c>
      <c r="I102" s="18">
        <f t="shared" si="7"/>
        <v>23657390.446123149</v>
      </c>
    </row>
    <row r="103" spans="1:9">
      <c r="A103">
        <f t="shared" si="4"/>
        <v>101</v>
      </c>
      <c r="B103" s="17">
        <f>Vstupy!$B$8+A103/12</f>
        <v>38.416666666666664</v>
      </c>
      <c r="C103" s="18">
        <f t="shared" si="5"/>
        <v>23657390.446123149</v>
      </c>
      <c r="D103" s="18">
        <f>C103*Vstupy!$B$15</f>
        <v>188647.35359879225</v>
      </c>
      <c r="E103" s="18">
        <f>D103*Vstupy!$B$9</f>
        <v>28297.103039818838</v>
      </c>
      <c r="F103" s="18">
        <f t="shared" si="6"/>
        <v>160350.25055897341</v>
      </c>
      <c r="G103" s="18">
        <f>Vstupy!$B$5*(1+Vstupy!$B$16)^A103</f>
        <v>123100.32524293537</v>
      </c>
      <c r="H103" s="18">
        <f>IF(B103&gt;=Vstupy!$B$12,Vstupy!$B$11*(1+Vstupy!$B$16)^A103,0)</f>
        <v>0</v>
      </c>
      <c r="I103" s="18">
        <f t="shared" si="7"/>
        <v>23694640.371439185</v>
      </c>
    </row>
    <row r="104" spans="1:9">
      <c r="A104">
        <f t="shared" si="4"/>
        <v>102</v>
      </c>
      <c r="B104" s="17">
        <f>Vstupy!$B$8+A104/12</f>
        <v>38.5</v>
      </c>
      <c r="C104" s="18">
        <f t="shared" si="5"/>
        <v>23694640.371439185</v>
      </c>
      <c r="D104" s="18">
        <f>C104*Vstupy!$B$15</f>
        <v>188944.38973422852</v>
      </c>
      <c r="E104" s="18">
        <f>D104*Vstupy!$B$9</f>
        <v>28341.658460134277</v>
      </c>
      <c r="F104" s="18">
        <f t="shared" si="6"/>
        <v>160602.73127409426</v>
      </c>
      <c r="G104" s="18">
        <f>Vstupy!$B$5*(1+Vstupy!$B$16)^A104</f>
        <v>123353.8917577002</v>
      </c>
      <c r="H104" s="18">
        <f>IF(B104&gt;=Vstupy!$B$12,Vstupy!$B$11*(1+Vstupy!$B$16)^A104,0)</f>
        <v>0</v>
      </c>
      <c r="I104" s="18">
        <f t="shared" si="7"/>
        <v>23731889.210955579</v>
      </c>
    </row>
    <row r="105" spans="1:9">
      <c r="A105">
        <f t="shared" si="4"/>
        <v>103</v>
      </c>
      <c r="B105" s="17">
        <f>Vstupy!$B$8+A105/12</f>
        <v>38.583333333333336</v>
      </c>
      <c r="C105" s="18">
        <f t="shared" si="5"/>
        <v>23731889.210955579</v>
      </c>
      <c r="D105" s="18">
        <f>C105*Vstupy!$B$15</f>
        <v>189241.41721134595</v>
      </c>
      <c r="E105" s="18">
        <f>D105*Vstupy!$B$9</f>
        <v>28386.212581701893</v>
      </c>
      <c r="F105" s="18">
        <f t="shared" si="6"/>
        <v>160855.20462964405</v>
      </c>
      <c r="G105" s="18">
        <f>Vstupy!$B$5*(1+Vstupy!$B$16)^A105</f>
        <v>123607.98057796901</v>
      </c>
      <c r="H105" s="18">
        <f>IF(B105&gt;=Vstupy!$B$12,Vstupy!$B$11*(1+Vstupy!$B$16)^A105,0)</f>
        <v>0</v>
      </c>
      <c r="I105" s="18">
        <f t="shared" si="7"/>
        <v>23769136.435007256</v>
      </c>
    </row>
    <row r="106" spans="1:9">
      <c r="A106">
        <f t="shared" si="4"/>
        <v>104</v>
      </c>
      <c r="B106" s="17">
        <f>Vstupy!$B$8+A106/12</f>
        <v>38.666666666666664</v>
      </c>
      <c r="C106" s="18">
        <f t="shared" si="5"/>
        <v>23769136.435007256</v>
      </c>
      <c r="D106" s="18">
        <f>C106*Vstupy!$B$15</f>
        <v>189538.43180652085</v>
      </c>
      <c r="E106" s="18">
        <f>D106*Vstupy!$B$9</f>
        <v>28430.764770978127</v>
      </c>
      <c r="F106" s="18">
        <f t="shared" si="6"/>
        <v>161107.66703554272</v>
      </c>
      <c r="G106" s="18">
        <f>Vstupy!$B$5*(1+Vstupy!$B$16)^A106</f>
        <v>123862.59277960549</v>
      </c>
      <c r="H106" s="18">
        <f>IF(B106&gt;=Vstupy!$B$12,Vstupy!$B$11*(1+Vstupy!$B$16)^A106,0)</f>
        <v>0</v>
      </c>
      <c r="I106" s="18">
        <f t="shared" si="7"/>
        <v>23806381.509263191</v>
      </c>
    </row>
    <row r="107" spans="1:9">
      <c r="A107">
        <f t="shared" si="4"/>
        <v>105</v>
      </c>
      <c r="B107" s="17">
        <f>Vstupy!$B$8+A107/12</f>
        <v>38.75</v>
      </c>
      <c r="C107" s="18">
        <f t="shared" si="5"/>
        <v>23806381.509263191</v>
      </c>
      <c r="D107" s="18">
        <f>C107*Vstupy!$B$15</f>
        <v>189835.42925892264</v>
      </c>
      <c r="E107" s="18">
        <f>D107*Vstupy!$B$9</f>
        <v>28475.314388838397</v>
      </c>
      <c r="F107" s="18">
        <f t="shared" si="6"/>
        <v>161360.11487008425</v>
      </c>
      <c r="G107" s="18">
        <f>Vstupy!$B$5*(1+Vstupy!$B$16)^A107</f>
        <v>124117.72944068971</v>
      </c>
      <c r="H107" s="18">
        <f>IF(B107&gt;=Vstupy!$B$12,Vstupy!$B$11*(1+Vstupy!$B$16)^A107,0)</f>
        <v>0</v>
      </c>
      <c r="I107" s="18">
        <f t="shared" si="7"/>
        <v>23843623.894692585</v>
      </c>
    </row>
    <row r="108" spans="1:9">
      <c r="A108">
        <f t="shared" si="4"/>
        <v>106</v>
      </c>
      <c r="B108" s="17">
        <f>Vstupy!$B$8+A108/12</f>
        <v>38.833333333333336</v>
      </c>
      <c r="C108" s="18">
        <f t="shared" si="5"/>
        <v>23843623.894692585</v>
      </c>
      <c r="D108" s="18">
        <f>C108*Vstupy!$B$15</f>
        <v>190132.40527024397</v>
      </c>
      <c r="E108" s="18">
        <f>D108*Vstupy!$B$9</f>
        <v>28519.860790536593</v>
      </c>
      <c r="F108" s="18">
        <f t="shared" si="6"/>
        <v>161612.54447970737</v>
      </c>
      <c r="G108" s="18">
        <f>Vstupy!$B$5*(1+Vstupy!$B$16)^A108</f>
        <v>124373.39164152215</v>
      </c>
      <c r="H108" s="18">
        <f>IF(B108&gt;=Vstupy!$B$12,Vstupy!$B$11*(1+Vstupy!$B$16)^A108,0)</f>
        <v>0</v>
      </c>
      <c r="I108" s="18">
        <f t="shared" si="7"/>
        <v>23880863.04753077</v>
      </c>
    </row>
    <row r="109" spans="1:9">
      <c r="A109">
        <f t="shared" si="4"/>
        <v>107</v>
      </c>
      <c r="B109" s="17">
        <f>Vstupy!$B$8+A109/12</f>
        <v>38.916666666666664</v>
      </c>
      <c r="C109" s="18">
        <f t="shared" si="5"/>
        <v>23880863.04753077</v>
      </c>
      <c r="D109" s="18">
        <f>C109*Vstupy!$B$15</f>
        <v>190429.35550442908</v>
      </c>
      <c r="E109" s="18">
        <f>D109*Vstupy!$B$9</f>
        <v>28564.403325664363</v>
      </c>
      <c r="F109" s="18">
        <f t="shared" si="6"/>
        <v>161864.95217876471</v>
      </c>
      <c r="G109" s="18">
        <f>Vstupy!$B$5*(1+Vstupy!$B$16)^A109</f>
        <v>124629.58046462871</v>
      </c>
      <c r="H109" s="18">
        <f>IF(B109&gt;=Vstupy!$B$12,Vstupy!$B$11*(1+Vstupy!$B$16)^A109,0)</f>
        <v>0</v>
      </c>
      <c r="I109" s="18">
        <f t="shared" si="7"/>
        <v>23918098.419244908</v>
      </c>
    </row>
    <row r="110" spans="1:9">
      <c r="A110">
        <f t="shared" si="4"/>
        <v>108</v>
      </c>
      <c r="B110" s="17">
        <f>Vstupy!$B$8+A110/12</f>
        <v>39</v>
      </c>
      <c r="C110" s="18">
        <f t="shared" si="5"/>
        <v>23918098.419244908</v>
      </c>
      <c r="D110" s="18">
        <f>C110*Vstupy!$B$15</f>
        <v>190726.27558740004</v>
      </c>
      <c r="E110" s="18">
        <f>D110*Vstupy!$B$9</f>
        <v>28608.941338110006</v>
      </c>
      <c r="F110" s="18">
        <f t="shared" si="6"/>
        <v>162117.33424929003</v>
      </c>
      <c r="G110" s="18">
        <f>Vstupy!$B$5*(1+Vstupy!$B$16)^A110</f>
        <v>124886.29699476503</v>
      </c>
      <c r="H110" s="18">
        <f>IF(B110&gt;=Vstupy!$B$12,Vstupy!$B$11*(1+Vstupy!$B$16)^A110,0)</f>
        <v>0</v>
      </c>
      <c r="I110" s="18">
        <f t="shared" si="7"/>
        <v>23955329.456499435</v>
      </c>
    </row>
    <row r="111" spans="1:9">
      <c r="A111">
        <f t="shared" si="4"/>
        <v>109</v>
      </c>
      <c r="B111" s="17">
        <f>Vstupy!$B$8+A111/12</f>
        <v>39.083333333333336</v>
      </c>
      <c r="C111" s="18">
        <f t="shared" si="5"/>
        <v>23955329.456499435</v>
      </c>
      <c r="D111" s="18">
        <f>C111*Vstupy!$B$15</f>
        <v>191023.16110678139</v>
      </c>
      <c r="E111" s="18">
        <f>D111*Vstupy!$B$9</f>
        <v>28653.474166017208</v>
      </c>
      <c r="F111" s="18">
        <f t="shared" si="6"/>
        <v>162369.68694076419</v>
      </c>
      <c r="G111" s="18">
        <f>Vstupy!$B$5*(1+Vstupy!$B$16)^A111</f>
        <v>125143.5423189212</v>
      </c>
      <c r="H111" s="18">
        <f>IF(B111&gt;=Vstupy!$B$12,Vstupy!$B$11*(1+Vstupy!$B$16)^A111,0)</f>
        <v>0</v>
      </c>
      <c r="I111" s="18">
        <f t="shared" si="7"/>
        <v>23992555.601121277</v>
      </c>
    </row>
    <row r="112" spans="1:9">
      <c r="A112">
        <f t="shared" si="4"/>
        <v>110</v>
      </c>
      <c r="B112" s="17">
        <f>Vstupy!$B$8+A112/12</f>
        <v>39.166666666666664</v>
      </c>
      <c r="C112" s="18">
        <f t="shared" si="5"/>
        <v>23992555.601121277</v>
      </c>
      <c r="D112" s="18">
        <f>C112*Vstupy!$B$15</f>
        <v>191320.00761162263</v>
      </c>
      <c r="E112" s="18">
        <f>D112*Vstupy!$B$9</f>
        <v>28698.001141743393</v>
      </c>
      <c r="F112" s="18">
        <f t="shared" si="6"/>
        <v>162622.00646987924</v>
      </c>
      <c r="G112" s="18">
        <f>Vstupy!$B$5*(1+Vstupy!$B$16)^A112</f>
        <v>125401.31752632633</v>
      </c>
      <c r="H112" s="18">
        <f>IF(B112&gt;=Vstupy!$B$12,Vstupy!$B$11*(1+Vstupy!$B$16)^A112,0)</f>
        <v>0</v>
      </c>
      <c r="I112" s="18">
        <f t="shared" si="7"/>
        <v>24029776.29006483</v>
      </c>
    </row>
    <row r="113" spans="1:9">
      <c r="A113">
        <f t="shared" si="4"/>
        <v>111</v>
      </c>
      <c r="B113" s="17">
        <f>Vstupy!$B$8+A113/12</f>
        <v>39.25</v>
      </c>
      <c r="C113" s="18">
        <f t="shared" si="5"/>
        <v>24029776.29006483</v>
      </c>
      <c r="D113" s="18">
        <f>C113*Vstupy!$B$15</f>
        <v>191616.81061211906</v>
      </c>
      <c r="E113" s="18">
        <f>D113*Vstupy!$B$9</f>
        <v>28742.521591817858</v>
      </c>
      <c r="F113" s="18">
        <f t="shared" si="6"/>
        <v>162874.28902030119</v>
      </c>
      <c r="G113" s="18">
        <f>Vstupy!$B$5*(1+Vstupy!$B$16)^A113</f>
        <v>125659.62370845312</v>
      </c>
      <c r="H113" s="18">
        <f>IF(B113&gt;=Vstupy!$B$12,Vstupy!$B$11*(1+Vstupy!$B$16)^A113,0)</f>
        <v>0</v>
      </c>
      <c r="I113" s="18">
        <f t="shared" si="7"/>
        <v>24066990.955376677</v>
      </c>
    </row>
    <row r="114" spans="1:9">
      <c r="A114">
        <f t="shared" si="4"/>
        <v>112</v>
      </c>
      <c r="B114" s="17">
        <f>Vstupy!$B$8+A114/12</f>
        <v>39.333333333333336</v>
      </c>
      <c r="C114" s="18">
        <f t="shared" si="5"/>
        <v>24066990.955376677</v>
      </c>
      <c r="D114" s="18">
        <f>C114*Vstupy!$B$15</f>
        <v>191913.5655793304</v>
      </c>
      <c r="E114" s="18">
        <f>D114*Vstupy!$B$9</f>
        <v>28787.034836899558</v>
      </c>
      <c r="F114" s="18">
        <f t="shared" si="6"/>
        <v>163126.53074243086</v>
      </c>
      <c r="G114" s="18">
        <f>Vstupy!$B$5*(1+Vstupy!$B$16)^A114</f>
        <v>125918.46195902256</v>
      </c>
      <c r="H114" s="18">
        <f>IF(B114&gt;=Vstupy!$B$12,Vstupy!$B$11*(1+Vstupy!$B$16)^A114,0)</f>
        <v>0</v>
      </c>
      <c r="I114" s="18">
        <f t="shared" si="7"/>
        <v>24104199.024160083</v>
      </c>
    </row>
    <row r="115" spans="1:9">
      <c r="A115">
        <f t="shared" si="4"/>
        <v>113</v>
      </c>
      <c r="B115" s="17">
        <f>Vstupy!$B$8+A115/12</f>
        <v>39.416666666666664</v>
      </c>
      <c r="C115" s="18">
        <f t="shared" si="5"/>
        <v>24104199.024160083</v>
      </c>
      <c r="D115" s="18">
        <f>C115*Vstupy!$B$15</f>
        <v>192210.26794489758</v>
      </c>
      <c r="E115" s="18">
        <f>D115*Vstupy!$B$9</f>
        <v>28831.540191734635</v>
      </c>
      <c r="F115" s="18">
        <f t="shared" si="6"/>
        <v>163378.72775316294</v>
      </c>
      <c r="G115" s="18">
        <f>Vstupy!$B$5*(1+Vstupy!$B$16)^A115</f>
        <v>126177.83337400858</v>
      </c>
      <c r="H115" s="18">
        <f>IF(B115&gt;=Vstupy!$B$12,Vstupy!$B$11*(1+Vstupy!$B$16)^A115,0)</f>
        <v>0</v>
      </c>
      <c r="I115" s="18">
        <f t="shared" si="7"/>
        <v>24141399.918539237</v>
      </c>
    </row>
    <row r="116" spans="1:9">
      <c r="A116">
        <f t="shared" si="4"/>
        <v>114</v>
      </c>
      <c r="B116" s="17">
        <f>Vstupy!$B$8+A116/12</f>
        <v>39.5</v>
      </c>
      <c r="C116" s="18">
        <f t="shared" si="5"/>
        <v>24141399.918539237</v>
      </c>
      <c r="D116" s="18">
        <f>C116*Vstupy!$B$15</f>
        <v>192506.91310075778</v>
      </c>
      <c r="E116" s="18">
        <f>D116*Vstupy!$B$9</f>
        <v>28876.036965113668</v>
      </c>
      <c r="F116" s="18">
        <f t="shared" si="6"/>
        <v>163630.87613564412</v>
      </c>
      <c r="G116" s="18">
        <f>Vstupy!$B$5*(1+Vstupy!$B$16)^A116</f>
        <v>126437.73905164255</v>
      </c>
      <c r="H116" s="18">
        <f>IF(B116&gt;=Vstupy!$B$12,Vstupy!$B$11*(1+Vstupy!$B$16)^A116,0)</f>
        <v>0</v>
      </c>
      <c r="I116" s="18">
        <f t="shared" si="7"/>
        <v>24178593.055623237</v>
      </c>
    </row>
    <row r="117" spans="1:9">
      <c r="A117">
        <f t="shared" si="4"/>
        <v>115</v>
      </c>
      <c r="B117" s="17">
        <f>Vstupy!$B$8+A117/12</f>
        <v>39.583333333333336</v>
      </c>
      <c r="C117" s="18">
        <f t="shared" si="5"/>
        <v>24178593.055623237</v>
      </c>
      <c r="D117" s="18">
        <f>C117*Vstupy!$B$15</f>
        <v>192803.49639885707</v>
      </c>
      <c r="E117" s="18">
        <f>D117*Vstupy!$B$9</f>
        <v>28920.524459828561</v>
      </c>
      <c r="F117" s="18">
        <f t="shared" si="6"/>
        <v>163882.9719390285</v>
      </c>
      <c r="G117" s="18">
        <f>Vstupy!$B$5*(1+Vstupy!$B$16)^A117</f>
        <v>126698.180092418</v>
      </c>
      <c r="H117" s="18">
        <f>IF(B117&gt;=Vstupy!$B$12,Vstupy!$B$11*(1+Vstupy!$B$16)^A117,0)</f>
        <v>0</v>
      </c>
      <c r="I117" s="18">
        <f t="shared" si="7"/>
        <v>24215777.847469848</v>
      </c>
    </row>
    <row r="118" spans="1:9">
      <c r="A118">
        <f t="shared" si="4"/>
        <v>116</v>
      </c>
      <c r="B118" s="17">
        <f>Vstupy!$B$8+A118/12</f>
        <v>39.666666666666664</v>
      </c>
      <c r="C118" s="18">
        <f t="shared" si="5"/>
        <v>24215777.847469848</v>
      </c>
      <c r="D118" s="18">
        <f>C118*Vstupy!$B$15</f>
        <v>193100.01315086149</v>
      </c>
      <c r="E118" s="18">
        <f>D118*Vstupy!$B$9</f>
        <v>28965.001972629223</v>
      </c>
      <c r="F118" s="18">
        <f t="shared" si="6"/>
        <v>164135.01117823226</v>
      </c>
      <c r="G118" s="18">
        <f>Vstupy!$B$5*(1+Vstupy!$B$16)^A118</f>
        <v>126959.15759909546</v>
      </c>
      <c r="H118" s="18">
        <f>IF(B118&gt;=Vstupy!$B$12,Vstupy!$B$11*(1+Vstupy!$B$16)^A118,0)</f>
        <v>0</v>
      </c>
      <c r="I118" s="18">
        <f t="shared" si="7"/>
        <v>24252953.701048985</v>
      </c>
    </row>
    <row r="119" spans="1:9">
      <c r="A119">
        <f t="shared" si="4"/>
        <v>117</v>
      </c>
      <c r="B119" s="17">
        <f>Vstupy!$B$8+A119/12</f>
        <v>39.75</v>
      </c>
      <c r="C119" s="18">
        <f t="shared" si="5"/>
        <v>24252953.701048985</v>
      </c>
      <c r="D119" s="18">
        <f>C119*Vstupy!$B$15</f>
        <v>193396.45862786588</v>
      </c>
      <c r="E119" s="18">
        <f>D119*Vstupy!$B$9</f>
        <v>29009.46879417988</v>
      </c>
      <c r="F119" s="18">
        <f t="shared" si="6"/>
        <v>164386.98983368601</v>
      </c>
      <c r="G119" s="18">
        <f>Vstupy!$B$5*(1+Vstupy!$B$16)^A119</f>
        <v>127220.67267670673</v>
      </c>
      <c r="H119" s="18">
        <f>IF(B119&gt;=Vstupy!$B$12,Vstupy!$B$11*(1+Vstupy!$B$16)^A119,0)</f>
        <v>0</v>
      </c>
      <c r="I119" s="18">
        <f t="shared" si="7"/>
        <v>24290120.018205963</v>
      </c>
    </row>
    <row r="120" spans="1:9">
      <c r="A120">
        <f t="shared" si="4"/>
        <v>118</v>
      </c>
      <c r="B120" s="17">
        <f>Vstupy!$B$8+A120/12</f>
        <v>39.833333333333336</v>
      </c>
      <c r="C120" s="18">
        <f t="shared" si="5"/>
        <v>24290120.018205963</v>
      </c>
      <c r="D120" s="18">
        <f>C120*Vstupy!$B$15</f>
        <v>193692.82806010082</v>
      </c>
      <c r="E120" s="18">
        <f>D120*Vstupy!$B$9</f>
        <v>29053.92420901512</v>
      </c>
      <c r="F120" s="18">
        <f t="shared" si="6"/>
        <v>164638.90385108569</v>
      </c>
      <c r="G120" s="18">
        <f>Vstupy!$B$5*(1+Vstupy!$B$16)^A120</f>
        <v>127482.72643256003</v>
      </c>
      <c r="H120" s="18">
        <f>IF(B120&gt;=Vstupy!$B$12,Vstupy!$B$11*(1+Vstupy!$B$16)^A120,0)</f>
        <v>0</v>
      </c>
      <c r="I120" s="18">
        <f t="shared" si="7"/>
        <v>24327276.195624486</v>
      </c>
    </row>
    <row r="121" spans="1:9">
      <c r="A121">
        <f t="shared" si="4"/>
        <v>119</v>
      </c>
      <c r="B121" s="17">
        <f>Vstupy!$B$8+A121/12</f>
        <v>39.916666666666664</v>
      </c>
      <c r="C121" s="18">
        <f t="shared" si="5"/>
        <v>24327276.195624486</v>
      </c>
      <c r="D121" s="18">
        <f>C121*Vstupy!$B$15</f>
        <v>193989.11663663737</v>
      </c>
      <c r="E121" s="18">
        <f>D121*Vstupy!$B$9</f>
        <v>29098.367495495604</v>
      </c>
      <c r="F121" s="18">
        <f t="shared" si="6"/>
        <v>164890.74914114177</v>
      </c>
      <c r="G121" s="18">
        <f>Vstupy!$B$5*(1+Vstupy!$B$16)^A121</f>
        <v>127745.31997624425</v>
      </c>
      <c r="H121" s="18">
        <f>IF(B121&gt;=Vstupy!$B$12,Vstupy!$B$11*(1+Vstupy!$B$16)^A121,0)</f>
        <v>0</v>
      </c>
      <c r="I121" s="18">
        <f t="shared" si="7"/>
        <v>24364421.624789383</v>
      </c>
    </row>
    <row r="122" spans="1:9">
      <c r="A122">
        <f t="shared" si="4"/>
        <v>120</v>
      </c>
      <c r="B122" s="17">
        <f>Vstupy!$B$8+A122/12</f>
        <v>40</v>
      </c>
      <c r="C122" s="18">
        <f t="shared" si="5"/>
        <v>24364421.624789383</v>
      </c>
      <c r="D122" s="18">
        <f>C122*Vstupy!$B$15</f>
        <v>194285.31950509016</v>
      </c>
      <c r="E122" s="18">
        <f>D122*Vstupy!$B$9</f>
        <v>29142.797925763523</v>
      </c>
      <c r="F122" s="18">
        <f t="shared" si="6"/>
        <v>165142.52157932663</v>
      </c>
      <c r="G122" s="18">
        <f>Vstupy!$B$5*(1+Vstupy!$B$16)^A122</f>
        <v>128008.454419634</v>
      </c>
      <c r="H122" s="18">
        <f>IF(B122&gt;=Vstupy!$B$12,Vstupy!$B$11*(1+Vstupy!$B$16)^A122,0)</f>
        <v>0</v>
      </c>
      <c r="I122" s="18">
        <f t="shared" si="7"/>
        <v>24401555.691949073</v>
      </c>
    </row>
    <row r="123" spans="1:9">
      <c r="A123">
        <f t="shared" si="4"/>
        <v>121</v>
      </c>
      <c r="B123" s="17">
        <f>Vstupy!$B$8+A123/12</f>
        <v>40.083333333333336</v>
      </c>
      <c r="C123" s="18">
        <f t="shared" si="5"/>
        <v>24401555.691949073</v>
      </c>
      <c r="D123" s="18">
        <f>C123*Vstupy!$B$15</f>
        <v>194581.43177131788</v>
      </c>
      <c r="E123" s="18">
        <f>D123*Vstupy!$B$9</f>
        <v>29187.214765697681</v>
      </c>
      <c r="F123" s="18">
        <f t="shared" si="6"/>
        <v>165394.21700562019</v>
      </c>
      <c r="G123" s="18">
        <f>Vstupy!$B$5*(1+Vstupy!$B$16)^A123</f>
        <v>128272.13087689407</v>
      </c>
      <c r="H123" s="18">
        <f>IF(B123&gt;=Vstupy!$B$12,Vstupy!$B$11*(1+Vstupy!$B$16)^A123,0)</f>
        <v>0</v>
      </c>
      <c r="I123" s="18">
        <f t="shared" si="7"/>
        <v>24438677.7780778</v>
      </c>
    </row>
    <row r="124" spans="1:9">
      <c r="A124">
        <f t="shared" si="4"/>
        <v>122</v>
      </c>
      <c r="B124" s="17">
        <f>Vstupy!$B$8+A124/12</f>
        <v>40.166666666666664</v>
      </c>
      <c r="C124" s="18">
        <f t="shared" si="5"/>
        <v>24438677.7780778</v>
      </c>
      <c r="D124" s="18">
        <f>C124*Vstupy!$B$15</f>
        <v>194877.4484991222</v>
      </c>
      <c r="E124" s="18">
        <f>D124*Vstupy!$B$9</f>
        <v>29231.617274868328</v>
      </c>
      <c r="F124" s="18">
        <f t="shared" si="6"/>
        <v>165645.83122425387</v>
      </c>
      <c r="G124" s="18">
        <f>Vstupy!$B$5*(1+Vstupy!$B$16)^A124</f>
        <v>128536.35046448429</v>
      </c>
      <c r="H124" s="18">
        <f>IF(B124&gt;=Vstupy!$B$12,Vstupy!$B$11*(1+Vstupy!$B$16)^A124,0)</f>
        <v>0</v>
      </c>
      <c r="I124" s="18">
        <f t="shared" si="7"/>
        <v>24475787.25883757</v>
      </c>
    </row>
    <row r="125" spans="1:9">
      <c r="A125">
        <f t="shared" si="4"/>
        <v>123</v>
      </c>
      <c r="B125" s="17">
        <f>Vstupy!$B$8+A125/12</f>
        <v>40.25</v>
      </c>
      <c r="C125" s="18">
        <f t="shared" si="5"/>
        <v>24475787.25883757</v>
      </c>
      <c r="D125" s="18">
        <f>C125*Vstupy!$B$15</f>
        <v>195173.36470994432</v>
      </c>
      <c r="E125" s="18">
        <f>D125*Vstupy!$B$9</f>
        <v>29276.004706491647</v>
      </c>
      <c r="F125" s="18">
        <f t="shared" si="6"/>
        <v>165897.36000345266</v>
      </c>
      <c r="G125" s="18">
        <f>Vstupy!$B$5*(1+Vstupy!$B$16)^A125</f>
        <v>128801.11430116426</v>
      </c>
      <c r="H125" s="18">
        <f>IF(B125&gt;=Vstupy!$B$12,Vstupy!$B$11*(1+Vstupy!$B$16)^A125,0)</f>
        <v>0</v>
      </c>
      <c r="I125" s="18">
        <f t="shared" si="7"/>
        <v>24512883.504539859</v>
      </c>
    </row>
    <row r="126" spans="1:9">
      <c r="A126">
        <f t="shared" si="4"/>
        <v>124</v>
      </c>
      <c r="B126" s="17">
        <f>Vstupy!$B$8+A126/12</f>
        <v>40.333333333333336</v>
      </c>
      <c r="C126" s="18">
        <f t="shared" si="5"/>
        <v>24512883.504539859</v>
      </c>
      <c r="D126" s="18">
        <f>C126*Vstupy!$B$15</f>
        <v>195469.17538255948</v>
      </c>
      <c r="E126" s="18">
        <f>D126*Vstupy!$B$9</f>
        <v>29320.376307383922</v>
      </c>
      <c r="F126" s="18">
        <f t="shared" si="6"/>
        <v>166148.79907517554</v>
      </c>
      <c r="G126" s="18">
        <f>Vstupy!$B$5*(1+Vstupy!$B$16)^A126</f>
        <v>129066.42350799797</v>
      </c>
      <c r="H126" s="18">
        <f>IF(B126&gt;=Vstupy!$B$12,Vstupy!$B$11*(1+Vstupy!$B$16)^A126,0)</f>
        <v>0</v>
      </c>
      <c r="I126" s="18">
        <f t="shared" si="7"/>
        <v>24549965.880107034</v>
      </c>
    </row>
    <row r="127" spans="1:9">
      <c r="A127">
        <f t="shared" si="4"/>
        <v>125</v>
      </c>
      <c r="B127" s="17">
        <f>Vstupy!$B$8+A127/12</f>
        <v>40.416666666666664</v>
      </c>
      <c r="C127" s="18">
        <f t="shared" si="5"/>
        <v>24549965.880107034</v>
      </c>
      <c r="D127" s="18">
        <f>C127*Vstupy!$B$15</f>
        <v>195764.87545276948</v>
      </c>
      <c r="E127" s="18">
        <f>D127*Vstupy!$B$9</f>
        <v>29364.731317915423</v>
      </c>
      <c r="F127" s="18">
        <f t="shared" si="6"/>
        <v>166400.14413485405</v>
      </c>
      <c r="G127" s="18">
        <f>Vstupy!$B$5*(1+Vstupy!$B$16)^A127</f>
        <v>129332.2792083586</v>
      </c>
      <c r="H127" s="18">
        <f>IF(B127&gt;=Vstupy!$B$12,Vstupy!$B$11*(1+Vstupy!$B$16)^A127,0)</f>
        <v>0</v>
      </c>
      <c r="I127" s="18">
        <f t="shared" si="7"/>
        <v>24587033.745033529</v>
      </c>
    </row>
    <row r="128" spans="1:9">
      <c r="A128">
        <f t="shared" si="4"/>
        <v>126</v>
      </c>
      <c r="B128" s="17">
        <f>Vstupy!$B$8+A128/12</f>
        <v>40.5</v>
      </c>
      <c r="C128" s="18">
        <f t="shared" si="5"/>
        <v>24587033.745033529</v>
      </c>
      <c r="D128" s="18">
        <f>C128*Vstupy!$B$15</f>
        <v>196060.45981309298</v>
      </c>
      <c r="E128" s="18">
        <f>D128*Vstupy!$B$9</f>
        <v>29409.068971963945</v>
      </c>
      <c r="F128" s="18">
        <f t="shared" si="6"/>
        <v>166651.39084112903</v>
      </c>
      <c r="G128" s="18">
        <f>Vstupy!$B$5*(1+Vstupy!$B$16)^A128</f>
        <v>129598.6825279334</v>
      </c>
      <c r="H128" s="18">
        <f>IF(B128&gt;=Vstupy!$B$12,Vstupy!$B$11*(1+Vstupy!$B$16)^A128,0)</f>
        <v>0</v>
      </c>
      <c r="I128" s="18">
        <f t="shared" si="7"/>
        <v>24624086.453346726</v>
      </c>
    </row>
    <row r="129" spans="1:9">
      <c r="A129">
        <f t="shared" si="4"/>
        <v>127</v>
      </c>
      <c r="B129" s="17">
        <f>Vstupy!$B$8+A129/12</f>
        <v>40.583333333333336</v>
      </c>
      <c r="C129" s="18">
        <f t="shared" si="5"/>
        <v>24624086.453346726</v>
      </c>
      <c r="D129" s="18">
        <f>C129*Vstupy!$B$15</f>
        <v>196355.92331245364</v>
      </c>
      <c r="E129" s="18">
        <f>D129*Vstupy!$B$9</f>
        <v>29453.388496868047</v>
      </c>
      <c r="F129" s="18">
        <f t="shared" si="6"/>
        <v>166902.53481558559</v>
      </c>
      <c r="G129" s="18">
        <f>Vstupy!$B$5*(1+Vstupy!$B$16)^A129</f>
        <v>129865.63459472831</v>
      </c>
      <c r="H129" s="18">
        <f>IF(B129&gt;=Vstupy!$B$12,Vstupy!$B$11*(1+Vstupy!$B$16)^A129,0)</f>
        <v>0</v>
      </c>
      <c r="I129" s="18">
        <f t="shared" si="7"/>
        <v>24661123.353567585</v>
      </c>
    </row>
    <row r="130" spans="1:9">
      <c r="A130">
        <f t="shared" si="4"/>
        <v>128</v>
      </c>
      <c r="B130" s="17">
        <f>Vstupy!$B$8+A130/12</f>
        <v>40.666666666666664</v>
      </c>
      <c r="C130" s="18">
        <f t="shared" si="5"/>
        <v>24661123.353567585</v>
      </c>
      <c r="D130" s="18">
        <f>C130*Vstupy!$B$15</f>
        <v>196651.26075586607</v>
      </c>
      <c r="E130" s="18">
        <f>D130*Vstupy!$B$9</f>
        <v>29497.689113379907</v>
      </c>
      <c r="F130" s="18">
        <f t="shared" si="6"/>
        <v>167153.57164248615</v>
      </c>
      <c r="G130" s="18">
        <f>Vstupy!$B$5*(1+Vstupy!$B$16)^A130</f>
        <v>130133.13653907266</v>
      </c>
      <c r="H130" s="18">
        <f>IF(B130&gt;=Vstupy!$B$12,Vstupy!$B$11*(1+Vstupy!$B$16)^A130,0)</f>
        <v>0</v>
      </c>
      <c r="I130" s="18">
        <f t="shared" si="7"/>
        <v>24698143.788670998</v>
      </c>
    </row>
    <row r="131" spans="1:9">
      <c r="A131">
        <f t="shared" ref="A131:A194" si="8">A130+1</f>
        <v>129</v>
      </c>
      <c r="B131" s="17">
        <f>Vstupy!$B$8+A131/12</f>
        <v>40.75</v>
      </c>
      <c r="C131" s="18">
        <f t="shared" ref="C131:C194" si="9">I130</f>
        <v>24698143.788670998</v>
      </c>
      <c r="D131" s="18">
        <f>C131*Vstupy!$B$15</f>
        <v>196946.46690411979</v>
      </c>
      <c r="E131" s="18">
        <f>D131*Vstupy!$B$9</f>
        <v>29541.970035617967</v>
      </c>
      <c r="F131" s="18">
        <f t="shared" ref="F131:F194" si="10">D131-E131</f>
        <v>167404.49686850182</v>
      </c>
      <c r="G131" s="18">
        <f>Vstupy!$B$5*(1+Vstupy!$B$16)^A131</f>
        <v>130401.18949362425</v>
      </c>
      <c r="H131" s="18">
        <f>IF(B131&gt;=Vstupy!$B$12,Vstupy!$B$11*(1+Vstupy!$B$16)^A131,0)</f>
        <v>0</v>
      </c>
      <c r="I131" s="18">
        <f t="shared" ref="I131:I194" si="11">MAX(0,C131+F131-G131+H131)</f>
        <v>24735147.096045878</v>
      </c>
    </row>
    <row r="132" spans="1:9">
      <c r="A132">
        <f t="shared" si="8"/>
        <v>130</v>
      </c>
      <c r="B132" s="17">
        <f>Vstupy!$B$8+A132/12</f>
        <v>40.833333333333336</v>
      </c>
      <c r="C132" s="18">
        <f t="shared" si="9"/>
        <v>24735147.096045878</v>
      </c>
      <c r="D132" s="18">
        <f>C132*Vstupy!$B$15</f>
        <v>197241.53647346096</v>
      </c>
      <c r="E132" s="18">
        <f>D132*Vstupy!$B$9</f>
        <v>29586.230471019142</v>
      </c>
      <c r="F132" s="18">
        <f t="shared" si="10"/>
        <v>167655.30600244182</v>
      </c>
      <c r="G132" s="18">
        <f>Vstupy!$B$5*(1+Vstupy!$B$16)^A132</f>
        <v>130669.79459337385</v>
      </c>
      <c r="H132" s="18">
        <f>IF(B132&gt;=Vstupy!$B$12,Vstupy!$B$11*(1+Vstupy!$B$16)^A132,0)</f>
        <v>0</v>
      </c>
      <c r="I132" s="18">
        <f t="shared" si="11"/>
        <v>24772132.607454944</v>
      </c>
    </row>
    <row r="133" spans="1:9">
      <c r="A133">
        <f t="shared" si="8"/>
        <v>131</v>
      </c>
      <c r="B133" s="17">
        <f>Vstupy!$B$8+A133/12</f>
        <v>40.916666666666664</v>
      </c>
      <c r="C133" s="18">
        <f t="shared" si="9"/>
        <v>24772132.607454944</v>
      </c>
      <c r="D133" s="18">
        <f>C133*Vstupy!$B$15</f>
        <v>197536.4641352717</v>
      </c>
      <c r="E133" s="18">
        <f>D133*Vstupy!$B$9</f>
        <v>29630.469620290754</v>
      </c>
      <c r="F133" s="18">
        <f t="shared" si="10"/>
        <v>167905.99451498094</v>
      </c>
      <c r="G133" s="18">
        <f>Vstupy!$B$5*(1+Vstupy!$B$16)^A133</f>
        <v>130938.95297565017</v>
      </c>
      <c r="H133" s="18">
        <f>IF(B133&gt;=Vstupy!$B$12,Vstupy!$B$11*(1+Vstupy!$B$16)^A133,0)</f>
        <v>0</v>
      </c>
      <c r="I133" s="18">
        <f t="shared" si="11"/>
        <v>24809099.648994274</v>
      </c>
    </row>
    <row r="134" spans="1:9">
      <c r="A134">
        <f t="shared" si="8"/>
        <v>132</v>
      </c>
      <c r="B134" s="17">
        <f>Vstupy!$B$8+A134/12</f>
        <v>41</v>
      </c>
      <c r="C134" s="18">
        <f t="shared" si="9"/>
        <v>24809099.648994274</v>
      </c>
      <c r="D134" s="18">
        <f>C134*Vstupy!$B$15</f>
        <v>197831.24451574744</v>
      </c>
      <c r="E134" s="18">
        <f>D134*Vstupy!$B$9</f>
        <v>29674.686677362115</v>
      </c>
      <c r="F134" s="18">
        <f t="shared" si="10"/>
        <v>168156.55783838534</v>
      </c>
      <c r="G134" s="18">
        <f>Vstupy!$B$5*(1+Vstupy!$B$16)^A134</f>
        <v>131208.66578012463</v>
      </c>
      <c r="H134" s="18">
        <f>IF(B134&gt;=Vstupy!$B$12,Vstupy!$B$11*(1+Vstupy!$B$16)^A134,0)</f>
        <v>0</v>
      </c>
      <c r="I134" s="18">
        <f t="shared" si="11"/>
        <v>24846047.541052535</v>
      </c>
    </row>
    <row r="135" spans="1:9">
      <c r="A135">
        <f t="shared" si="8"/>
        <v>133</v>
      </c>
      <c r="B135" s="17">
        <f>Vstupy!$B$8+A135/12</f>
        <v>41.083333333333336</v>
      </c>
      <c r="C135" s="18">
        <f t="shared" si="9"/>
        <v>24846047.541052535</v>
      </c>
      <c r="D135" s="18">
        <f>C135*Vstupy!$B$15</f>
        <v>198125.87219557198</v>
      </c>
      <c r="E135" s="18">
        <f>D135*Vstupy!$B$9</f>
        <v>29718.880829335794</v>
      </c>
      <c r="F135" s="18">
        <f t="shared" si="10"/>
        <v>168406.99136623618</v>
      </c>
      <c r="G135" s="18">
        <f>Vstupy!$B$5*(1+Vstupy!$B$16)^A135</f>
        <v>131478.93414881622</v>
      </c>
      <c r="H135" s="18">
        <f>IF(B135&gt;=Vstupy!$B$12,Vstupy!$B$11*(1+Vstupy!$B$16)^A135,0)</f>
        <v>0</v>
      </c>
      <c r="I135" s="18">
        <f t="shared" si="11"/>
        <v>24882975.598269958</v>
      </c>
    </row>
    <row r="136" spans="1:9">
      <c r="A136">
        <f t="shared" si="8"/>
        <v>134</v>
      </c>
      <c r="B136" s="17">
        <f>Vstupy!$B$8+A136/12</f>
        <v>41.166666666666664</v>
      </c>
      <c r="C136" s="18">
        <f t="shared" si="9"/>
        <v>24882975.598269958</v>
      </c>
      <c r="D136" s="18">
        <f>C136*Vstupy!$B$15</f>
        <v>198420.34170959031</v>
      </c>
      <c r="E136" s="18">
        <f>D136*Vstupy!$B$9</f>
        <v>29763.051256438546</v>
      </c>
      <c r="F136" s="18">
        <f t="shared" si="10"/>
        <v>168657.29045315177</v>
      </c>
      <c r="G136" s="18">
        <f>Vstupy!$B$5*(1+Vstupy!$B$16)^A136</f>
        <v>131749.75922609621</v>
      </c>
      <c r="H136" s="18">
        <f>IF(B136&gt;=Vstupy!$B$12,Vstupy!$B$11*(1+Vstupy!$B$16)^A136,0)</f>
        <v>0</v>
      </c>
      <c r="I136" s="18">
        <f t="shared" si="11"/>
        <v>24919883.129497014</v>
      </c>
    </row>
    <row r="137" spans="1:9">
      <c r="A137">
        <f t="shared" si="8"/>
        <v>135</v>
      </c>
      <c r="B137" s="17">
        <f>Vstupy!$B$8+A137/12</f>
        <v>41.25</v>
      </c>
      <c r="C137" s="18">
        <f t="shared" si="9"/>
        <v>24919883.129497014</v>
      </c>
      <c r="D137" s="18">
        <f>C137*Vstupy!$B$15</f>
        <v>198714.64754647901</v>
      </c>
      <c r="E137" s="18">
        <f>D137*Vstupy!$B$9</f>
        <v>29807.19713197185</v>
      </c>
      <c r="F137" s="18">
        <f t="shared" si="10"/>
        <v>168907.45041450716</v>
      </c>
      <c r="G137" s="18">
        <f>Vstupy!$B$5*(1+Vstupy!$B$16)^A137</f>
        <v>132021.1421586932</v>
      </c>
      <c r="H137" s="18">
        <f>IF(B137&gt;=Vstupy!$B$12,Vstupy!$B$11*(1+Vstupy!$B$16)^A137,0)</f>
        <v>0</v>
      </c>
      <c r="I137" s="18">
        <f t="shared" si="11"/>
        <v>24956769.437752828</v>
      </c>
    </row>
    <row r="138" spans="1:9">
      <c r="A138">
        <f t="shared" si="8"/>
        <v>136</v>
      </c>
      <c r="B138" s="17">
        <f>Vstupy!$B$8+A138/12</f>
        <v>41.333333333333336</v>
      </c>
      <c r="C138" s="18">
        <f t="shared" si="9"/>
        <v>24956769.437752828</v>
      </c>
      <c r="D138" s="18">
        <f>C138*Vstupy!$B$15</f>
        <v>199008.78414841471</v>
      </c>
      <c r="E138" s="18">
        <f>D138*Vstupy!$B$9</f>
        <v>29851.317622262206</v>
      </c>
      <c r="F138" s="18">
        <f t="shared" si="10"/>
        <v>169157.46652615251</v>
      </c>
      <c r="G138" s="18">
        <f>Vstupy!$B$5*(1+Vstupy!$B$16)^A138</f>
        <v>132293.0840956977</v>
      </c>
      <c r="H138" s="18">
        <f>IF(B138&gt;=Vstupy!$B$12,Vstupy!$B$11*(1+Vstupy!$B$16)^A138,0)</f>
        <v>0</v>
      </c>
      <c r="I138" s="18">
        <f t="shared" si="11"/>
        <v>24993633.820183281</v>
      </c>
    </row>
    <row r="139" spans="1:9">
      <c r="A139">
        <f t="shared" si="8"/>
        <v>137</v>
      </c>
      <c r="B139" s="17">
        <f>Vstupy!$B$8+A139/12</f>
        <v>41.416666666666664</v>
      </c>
      <c r="C139" s="18">
        <f t="shared" si="9"/>
        <v>24993633.820183281</v>
      </c>
      <c r="D139" s="18">
        <f>C139*Vstupy!$B$15</f>
        <v>199302.74591073993</v>
      </c>
      <c r="E139" s="18">
        <f>D139*Vstupy!$B$9</f>
        <v>29895.411886610989</v>
      </c>
      <c r="F139" s="18">
        <f t="shared" si="10"/>
        <v>169407.33402412894</v>
      </c>
      <c r="G139" s="18">
        <f>Vstupy!$B$5*(1+Vstupy!$B$16)^A139</f>
        <v>132565.58618856739</v>
      </c>
      <c r="H139" s="18">
        <f>IF(B139&gt;=Vstupy!$B$12,Vstupy!$B$11*(1+Vstupy!$B$16)^A139,0)</f>
        <v>0</v>
      </c>
      <c r="I139" s="18">
        <f t="shared" si="11"/>
        <v>25030475.568018842</v>
      </c>
    </row>
    <row r="140" spans="1:9">
      <c r="A140">
        <f t="shared" si="8"/>
        <v>138</v>
      </c>
      <c r="B140" s="17">
        <f>Vstupy!$B$8+A140/12</f>
        <v>41.5</v>
      </c>
      <c r="C140" s="18">
        <f t="shared" si="9"/>
        <v>25030475.568018842</v>
      </c>
      <c r="D140" s="18">
        <f>C140*Vstupy!$B$15</f>
        <v>199596.52718162697</v>
      </c>
      <c r="E140" s="18">
        <f>D140*Vstupy!$B$9</f>
        <v>29939.479077244043</v>
      </c>
      <c r="F140" s="18">
        <f t="shared" si="10"/>
        <v>169657.04810438293</v>
      </c>
      <c r="G140" s="18">
        <f>Vstupy!$B$5*(1+Vstupy!$B$16)^A140</f>
        <v>132838.64959113157</v>
      </c>
      <c r="H140" s="18">
        <f>IF(B140&gt;=Vstupy!$B$12,Vstupy!$B$11*(1+Vstupy!$B$16)^A140,0)</f>
        <v>0</v>
      </c>
      <c r="I140" s="18">
        <f t="shared" si="11"/>
        <v>25067293.966532093</v>
      </c>
    </row>
    <row r="141" spans="1:9">
      <c r="A141">
        <f t="shared" si="8"/>
        <v>139</v>
      </c>
      <c r="B141" s="17">
        <f>Vstupy!$B$8+A141/12</f>
        <v>41.583333333333336</v>
      </c>
      <c r="C141" s="18">
        <f t="shared" si="9"/>
        <v>25067293.966532093</v>
      </c>
      <c r="D141" s="18">
        <f>C141*Vstupy!$B$15</f>
        <v>199890.12226173896</v>
      </c>
      <c r="E141" s="18">
        <f>D141*Vstupy!$B$9</f>
        <v>29983.518339260841</v>
      </c>
      <c r="F141" s="18">
        <f t="shared" si="10"/>
        <v>169906.60392247813</v>
      </c>
      <c r="G141" s="18">
        <f>Vstupy!$B$5*(1+Vstupy!$B$16)^A141</f>
        <v>133112.27545959631</v>
      </c>
      <c r="H141" s="18">
        <f>IF(B141&gt;=Vstupy!$B$12,Vstupy!$B$11*(1+Vstupy!$B$16)^A141,0)</f>
        <v>0</v>
      </c>
      <c r="I141" s="18">
        <f t="shared" si="11"/>
        <v>25104088.294994976</v>
      </c>
    </row>
    <row r="142" spans="1:9">
      <c r="A142">
        <f t="shared" si="8"/>
        <v>140</v>
      </c>
      <c r="B142" s="17">
        <f>Vstupy!$B$8+A142/12</f>
        <v>41.666666666666664</v>
      </c>
      <c r="C142" s="18">
        <f t="shared" si="9"/>
        <v>25104088.294994976</v>
      </c>
      <c r="D142" s="18">
        <f>C142*Vstupy!$B$15</f>
        <v>200183.52540388922</v>
      </c>
      <c r="E142" s="18">
        <f>D142*Vstupy!$B$9</f>
        <v>30027.528810583382</v>
      </c>
      <c r="F142" s="18">
        <f t="shared" si="10"/>
        <v>170155.99659330584</v>
      </c>
      <c r="G142" s="18">
        <f>Vstupy!$B$5*(1+Vstupy!$B$16)^A142</f>
        <v>133386.46495254929</v>
      </c>
      <c r="H142" s="18">
        <f>IF(B142&gt;=Vstupy!$B$12,Vstupy!$B$11*(1+Vstupy!$B$16)^A142,0)</f>
        <v>0</v>
      </c>
      <c r="I142" s="18">
        <f t="shared" si="11"/>
        <v>25140857.826635733</v>
      </c>
    </row>
    <row r="143" spans="1:9">
      <c r="A143">
        <f t="shared" si="8"/>
        <v>141</v>
      </c>
      <c r="B143" s="17">
        <f>Vstupy!$B$8+A143/12</f>
        <v>41.75</v>
      </c>
      <c r="C143" s="18">
        <f t="shared" si="9"/>
        <v>25140857.826635733</v>
      </c>
      <c r="D143" s="18">
        <f>C143*Vstupy!$B$15</f>
        <v>200476.73081269761</v>
      </c>
      <c r="E143" s="18">
        <f>D143*Vstupy!$B$9</f>
        <v>30071.509621904639</v>
      </c>
      <c r="F143" s="18">
        <f t="shared" si="10"/>
        <v>170405.22119079297</v>
      </c>
      <c r="G143" s="18">
        <f>Vstupy!$B$5*(1+Vstupy!$B$16)^A143</f>
        <v>133661.21923096463</v>
      </c>
      <c r="H143" s="18">
        <f>IF(B143&gt;=Vstupy!$B$12,Vstupy!$B$11*(1+Vstupy!$B$16)^A143,0)</f>
        <v>0</v>
      </c>
      <c r="I143" s="18">
        <f t="shared" si="11"/>
        <v>25177601.82859556</v>
      </c>
    </row>
    <row r="144" spans="1:9">
      <c r="A144">
        <f t="shared" si="8"/>
        <v>142</v>
      </c>
      <c r="B144" s="17">
        <f>Vstupy!$B$8+A144/12</f>
        <v>41.833333333333336</v>
      </c>
      <c r="C144" s="18">
        <f t="shared" si="9"/>
        <v>25177601.82859556</v>
      </c>
      <c r="D144" s="18">
        <f>C144*Vstupy!$B$15</f>
        <v>200769.7326442452</v>
      </c>
      <c r="E144" s="18">
        <f>D144*Vstupy!$B$9</f>
        <v>30115.459896636778</v>
      </c>
      <c r="F144" s="18">
        <f t="shared" si="10"/>
        <v>170654.27274760843</v>
      </c>
      <c r="G144" s="18">
        <f>Vstupy!$B$5*(1+Vstupy!$B$16)^A144</f>
        <v>133936.53945820799</v>
      </c>
      <c r="H144" s="18">
        <f>IF(B144&gt;=Vstupy!$B$12,Vstupy!$B$11*(1+Vstupy!$B$16)^A144,0)</f>
        <v>0</v>
      </c>
      <c r="I144" s="18">
        <f t="shared" si="11"/>
        <v>25214319.561884962</v>
      </c>
    </row>
    <row r="145" spans="1:9">
      <c r="A145">
        <f t="shared" si="8"/>
        <v>143</v>
      </c>
      <c r="B145" s="17">
        <f>Vstupy!$B$8+A145/12</f>
        <v>41.916666666666664</v>
      </c>
      <c r="C145" s="18">
        <f t="shared" si="9"/>
        <v>25214319.561884962</v>
      </c>
      <c r="D145" s="18">
        <f>C145*Vstupy!$B$15</f>
        <v>201062.52500572591</v>
      </c>
      <c r="E145" s="18">
        <f>D145*Vstupy!$B$9</f>
        <v>30159.378750858887</v>
      </c>
      <c r="F145" s="18">
        <f t="shared" si="10"/>
        <v>170903.14625486702</v>
      </c>
      <c r="G145" s="18">
        <f>Vstupy!$B$5*(1+Vstupy!$B$16)^A145</f>
        <v>134212.42680004123</v>
      </c>
      <c r="H145" s="18">
        <f>IF(B145&gt;=Vstupy!$B$12,Vstupy!$B$11*(1+Vstupy!$B$16)^A145,0)</f>
        <v>0</v>
      </c>
      <c r="I145" s="18">
        <f t="shared" si="11"/>
        <v>25251010.281339787</v>
      </c>
    </row>
    <row r="146" spans="1:9">
      <c r="A146">
        <f t="shared" si="8"/>
        <v>144</v>
      </c>
      <c r="B146" s="17">
        <f>Vstupy!$B$8+A146/12</f>
        <v>42</v>
      </c>
      <c r="C146" s="18">
        <f t="shared" si="9"/>
        <v>25251010.281339787</v>
      </c>
      <c r="D146" s="18">
        <f>C146*Vstupy!$B$15</f>
        <v>201355.10195509621</v>
      </c>
      <c r="E146" s="18">
        <f>D146*Vstupy!$B$9</f>
        <v>30203.265293264431</v>
      </c>
      <c r="F146" s="18">
        <f t="shared" si="10"/>
        <v>171151.83666183177</v>
      </c>
      <c r="G146" s="18">
        <f>Vstupy!$B$5*(1+Vstupy!$B$16)^A146</f>
        <v>134488.88242462758</v>
      </c>
      <c r="H146" s="18">
        <f>IF(B146&gt;=Vstupy!$B$12,Vstupy!$B$11*(1+Vstupy!$B$16)^A146,0)</f>
        <v>0</v>
      </c>
      <c r="I146" s="18">
        <f t="shared" si="11"/>
        <v>25287673.235576991</v>
      </c>
    </row>
    <row r="147" spans="1:9">
      <c r="A147">
        <f t="shared" si="8"/>
        <v>145</v>
      </c>
      <c r="B147" s="17">
        <f>Vstupy!$B$8+A147/12</f>
        <v>42.083333333333336</v>
      </c>
      <c r="C147" s="18">
        <f t="shared" si="9"/>
        <v>25287673.235576991</v>
      </c>
      <c r="D147" s="18">
        <f>C147*Vstupy!$B$15</f>
        <v>201647.45750072214</v>
      </c>
      <c r="E147" s="18">
        <f>D147*Vstupy!$B$9</f>
        <v>30247.11862510832</v>
      </c>
      <c r="F147" s="18">
        <f t="shared" si="10"/>
        <v>171400.33887561382</v>
      </c>
      <c r="G147" s="18">
        <f>Vstupy!$B$5*(1+Vstupy!$B$16)^A147</f>
        <v>134765.90750253646</v>
      </c>
      <c r="H147" s="18">
        <f>IF(B147&gt;=Vstupy!$B$12,Vstupy!$B$11*(1+Vstupy!$B$16)^A147,0)</f>
        <v>0</v>
      </c>
      <c r="I147" s="18">
        <f t="shared" si="11"/>
        <v>25324307.666950069</v>
      </c>
    </row>
    <row r="148" spans="1:9">
      <c r="A148">
        <f t="shared" si="8"/>
        <v>146</v>
      </c>
      <c r="B148" s="17">
        <f>Vstupy!$B$8+A148/12</f>
        <v>42.166666666666664</v>
      </c>
      <c r="C148" s="18">
        <f t="shared" si="9"/>
        <v>25324307.666950069</v>
      </c>
      <c r="D148" s="18">
        <f>C148*Vstupy!$B$15</f>
        <v>201939.58560102413</v>
      </c>
      <c r="E148" s="18">
        <f>D148*Vstupy!$B$9</f>
        <v>30290.937840153616</v>
      </c>
      <c r="F148" s="18">
        <f t="shared" si="10"/>
        <v>171648.64776087052</v>
      </c>
      <c r="G148" s="18">
        <f>Vstupy!$B$5*(1+Vstupy!$B$16)^A148</f>
        <v>135043.50320674843</v>
      </c>
      <c r="H148" s="18">
        <f>IF(B148&gt;=Vstupy!$B$12,Vstupy!$B$11*(1+Vstupy!$B$16)^A148,0)</f>
        <v>0</v>
      </c>
      <c r="I148" s="18">
        <f t="shared" si="11"/>
        <v>25360912.811504193</v>
      </c>
    </row>
    <row r="149" spans="1:9">
      <c r="A149">
        <f t="shared" si="8"/>
        <v>147</v>
      </c>
      <c r="B149" s="17">
        <f>Vstupy!$B$8+A149/12</f>
        <v>42.25</v>
      </c>
      <c r="C149" s="18">
        <f t="shared" si="9"/>
        <v>25360912.811504193</v>
      </c>
      <c r="D149" s="18">
        <f>C149*Vstupy!$B$15</f>
        <v>202231.48016411901</v>
      </c>
      <c r="E149" s="18">
        <f>D149*Vstupy!$B$9</f>
        <v>30334.722024617851</v>
      </c>
      <c r="F149" s="18">
        <f t="shared" si="10"/>
        <v>171896.75813950115</v>
      </c>
      <c r="G149" s="18">
        <f>Vstupy!$B$5*(1+Vstupy!$B$16)^A149</f>
        <v>135321.67071266033</v>
      </c>
      <c r="H149" s="18">
        <f>IF(B149&gt;=Vstupy!$B$12,Vstupy!$B$11*(1+Vstupy!$B$16)^A149,0)</f>
        <v>0</v>
      </c>
      <c r="I149" s="18">
        <f t="shared" si="11"/>
        <v>25397487.898931034</v>
      </c>
    </row>
    <row r="150" spans="1:9">
      <c r="A150">
        <f t="shared" si="8"/>
        <v>148</v>
      </c>
      <c r="B150" s="17">
        <f>Vstupy!$B$8+A150/12</f>
        <v>42.333333333333336</v>
      </c>
      <c r="C150" s="18">
        <f t="shared" si="9"/>
        <v>25397487.898931034</v>
      </c>
      <c r="D150" s="18">
        <f>C150*Vstupy!$B$15</f>
        <v>202523.13504746009</v>
      </c>
      <c r="E150" s="18">
        <f>D150*Vstupy!$B$9</f>
        <v>30378.470257119014</v>
      </c>
      <c r="F150" s="18">
        <f t="shared" si="10"/>
        <v>172144.66479034108</v>
      </c>
      <c r="G150" s="18">
        <f>Vstupy!$B$5*(1+Vstupy!$B$16)^A150</f>
        <v>135600.41119808998</v>
      </c>
      <c r="H150" s="18">
        <f>IF(B150&gt;=Vstupy!$B$12,Vstupy!$B$11*(1+Vstupy!$B$16)^A150,0)</f>
        <v>0</v>
      </c>
      <c r="I150" s="18">
        <f t="shared" si="11"/>
        <v>25434032.152523283</v>
      </c>
    </row>
    <row r="151" spans="1:9">
      <c r="A151">
        <f t="shared" si="8"/>
        <v>149</v>
      </c>
      <c r="B151" s="17">
        <f>Vstupy!$B$8+A151/12</f>
        <v>42.416666666666664</v>
      </c>
      <c r="C151" s="18">
        <f t="shared" si="9"/>
        <v>25434032.152523283</v>
      </c>
      <c r="D151" s="18">
        <f>C151*Vstupy!$B$15</f>
        <v>202814.54405747415</v>
      </c>
      <c r="E151" s="18">
        <f>D151*Vstupy!$B$9</f>
        <v>30422.181608621122</v>
      </c>
      <c r="F151" s="18">
        <f t="shared" si="10"/>
        <v>172392.36244885303</v>
      </c>
      <c r="G151" s="18">
        <f>Vstupy!$B$5*(1+Vstupy!$B$16)^A151</f>
        <v>135879.7258432814</v>
      </c>
      <c r="H151" s="18">
        <f>IF(B151&gt;=Vstupy!$B$12,Vstupy!$B$11*(1+Vstupy!$B$16)^A151,0)</f>
        <v>0</v>
      </c>
      <c r="I151" s="18">
        <f t="shared" si="11"/>
        <v>25470544.789128855</v>
      </c>
    </row>
    <row r="152" spans="1:9">
      <c r="A152">
        <f t="shared" si="8"/>
        <v>150</v>
      </c>
      <c r="B152" s="17">
        <f>Vstupy!$B$8+A152/12</f>
        <v>42.5</v>
      </c>
      <c r="C152" s="18">
        <f t="shared" si="9"/>
        <v>25470544.789128855</v>
      </c>
      <c r="D152" s="18">
        <f>C152*Vstupy!$B$15</f>
        <v>203105.7009491965</v>
      </c>
      <c r="E152" s="18">
        <f>D152*Vstupy!$B$9</f>
        <v>30465.855142379474</v>
      </c>
      <c r="F152" s="18">
        <f t="shared" si="10"/>
        <v>172639.84580681703</v>
      </c>
      <c r="G152" s="18">
        <f>Vstupy!$B$5*(1+Vstupy!$B$16)^A152</f>
        <v>136159.61583090966</v>
      </c>
      <c r="H152" s="18">
        <f>IF(B152&gt;=Vstupy!$B$12,Vstupy!$B$11*(1+Vstupy!$B$16)^A152,0)</f>
        <v>0</v>
      </c>
      <c r="I152" s="18">
        <f t="shared" si="11"/>
        <v>25507025.019104764</v>
      </c>
    </row>
    <row r="153" spans="1:9">
      <c r="A153">
        <f t="shared" si="8"/>
        <v>151</v>
      </c>
      <c r="B153" s="17">
        <f>Vstupy!$B$8+A153/12</f>
        <v>42.583333333333336</v>
      </c>
      <c r="C153" s="18">
        <f t="shared" si="9"/>
        <v>25507025.019104764</v>
      </c>
      <c r="D153" s="18">
        <f>C153*Vstupy!$B$15</f>
        <v>203396.59942590311</v>
      </c>
      <c r="E153" s="18">
        <f>D153*Vstupy!$B$9</f>
        <v>30509.489913885467</v>
      </c>
      <c r="F153" s="18">
        <f t="shared" si="10"/>
        <v>172887.10951201763</v>
      </c>
      <c r="G153" s="18">
        <f>Vstupy!$B$5*(1+Vstupy!$B$16)^A153</f>
        <v>136440.08234608604</v>
      </c>
      <c r="H153" s="18">
        <f>IF(B153&gt;=Vstupy!$B$12,Vstupy!$B$11*(1+Vstupy!$B$16)^A153,0)</f>
        <v>0</v>
      </c>
      <c r="I153" s="18">
        <f t="shared" si="11"/>
        <v>25543472.046270695</v>
      </c>
    </row>
    <row r="154" spans="1:9">
      <c r="A154">
        <f t="shared" si="8"/>
        <v>152</v>
      </c>
      <c r="B154" s="17">
        <f>Vstupy!$B$8+A154/12</f>
        <v>42.666666666666664</v>
      </c>
      <c r="C154" s="18">
        <f t="shared" si="9"/>
        <v>25543472.046270695</v>
      </c>
      <c r="D154" s="18">
        <f>C154*Vstupy!$B$15</f>
        <v>203687.23313874032</v>
      </c>
      <c r="E154" s="18">
        <f>D154*Vstupy!$B$9</f>
        <v>30553.084970811047</v>
      </c>
      <c r="F154" s="18">
        <f t="shared" si="10"/>
        <v>173134.14816792926</v>
      </c>
      <c r="G154" s="18">
        <f>Vstupy!$B$5*(1+Vstupy!$B$16)^A154</f>
        <v>136721.12657636282</v>
      </c>
      <c r="H154" s="18">
        <f>IF(B154&gt;=Vstupy!$B$12,Vstupy!$B$11*(1+Vstupy!$B$16)^A154,0)</f>
        <v>0</v>
      </c>
      <c r="I154" s="18">
        <f t="shared" si="11"/>
        <v>25579885.067862261</v>
      </c>
    </row>
    <row r="155" spans="1:9">
      <c r="A155">
        <f t="shared" si="8"/>
        <v>153</v>
      </c>
      <c r="B155" s="17">
        <f>Vstupy!$B$8+A155/12</f>
        <v>42.75</v>
      </c>
      <c r="C155" s="18">
        <f t="shared" si="9"/>
        <v>25579885.067862261</v>
      </c>
      <c r="D155" s="18">
        <f>C155*Vstupy!$B$15</f>
        <v>203977.59568635217</v>
      </c>
      <c r="E155" s="18">
        <f>D155*Vstupy!$B$9</f>
        <v>30596.639352952825</v>
      </c>
      <c r="F155" s="18">
        <f t="shared" si="10"/>
        <v>173380.95633339934</v>
      </c>
      <c r="G155" s="18">
        <f>Vstupy!$B$5*(1+Vstupy!$B$16)^A155</f>
        <v>137002.74971173861</v>
      </c>
      <c r="H155" s="18">
        <f>IF(B155&gt;=Vstupy!$B$12,Vstupy!$B$11*(1+Vstupy!$B$16)^A155,0)</f>
        <v>0</v>
      </c>
      <c r="I155" s="18">
        <f t="shared" si="11"/>
        <v>25616263.274483923</v>
      </c>
    </row>
    <row r="156" spans="1:9">
      <c r="A156">
        <f t="shared" si="8"/>
        <v>154</v>
      </c>
      <c r="B156" s="17">
        <f>Vstupy!$B$8+A156/12</f>
        <v>42.833333333333336</v>
      </c>
      <c r="C156" s="18">
        <f t="shared" si="9"/>
        <v>25616263.274483923</v>
      </c>
      <c r="D156" s="18">
        <f>C156*Vstupy!$B$15</f>
        <v>204267.68061450496</v>
      </c>
      <c r="E156" s="18">
        <f>D156*Vstupy!$B$9</f>
        <v>30640.152092175744</v>
      </c>
      <c r="F156" s="18">
        <f t="shared" si="10"/>
        <v>173627.52852232923</v>
      </c>
      <c r="G156" s="18">
        <f>Vstupy!$B$5*(1+Vstupy!$B$16)^A156</f>
        <v>137284.952944663</v>
      </c>
      <c r="H156" s="18">
        <f>IF(B156&gt;=Vstupy!$B$12,Vstupy!$B$11*(1+Vstupy!$B$16)^A156,0)</f>
        <v>0</v>
      </c>
      <c r="I156" s="18">
        <f t="shared" si="11"/>
        <v>25652605.850061588</v>
      </c>
    </row>
    <row r="157" spans="1:9">
      <c r="A157">
        <f t="shared" si="8"/>
        <v>155</v>
      </c>
      <c r="B157" s="17">
        <f>Vstupy!$B$8+A157/12</f>
        <v>42.916666666666664</v>
      </c>
      <c r="C157" s="18">
        <f t="shared" si="9"/>
        <v>25652605.850061588</v>
      </c>
      <c r="D157" s="18">
        <f>C157*Vstupy!$B$15</f>
        <v>204557.48141570934</v>
      </c>
      <c r="E157" s="18">
        <f>D157*Vstupy!$B$9</f>
        <v>30683.6222123564</v>
      </c>
      <c r="F157" s="18">
        <f t="shared" si="10"/>
        <v>173873.85920335294</v>
      </c>
      <c r="G157" s="18">
        <f>Vstupy!$B$5*(1+Vstupy!$B$16)^A157</f>
        <v>137567.73747004208</v>
      </c>
      <c r="H157" s="18">
        <f>IF(B157&gt;=Vstupy!$B$12,Vstupy!$B$11*(1+Vstupy!$B$16)^A157,0)</f>
        <v>0</v>
      </c>
      <c r="I157" s="18">
        <f t="shared" si="11"/>
        <v>25688911.9717949</v>
      </c>
    </row>
    <row r="158" spans="1:9">
      <c r="A158">
        <f t="shared" si="8"/>
        <v>156</v>
      </c>
      <c r="B158" s="17">
        <f>Vstupy!$B$8+A158/12</f>
        <v>43</v>
      </c>
      <c r="C158" s="18">
        <f t="shared" si="9"/>
        <v>25688911.9717949</v>
      </c>
      <c r="D158" s="18">
        <f>C158*Vstupy!$B$15</f>
        <v>204846.99152883963</v>
      </c>
      <c r="E158" s="18">
        <f>D158*Vstupy!$B$9</f>
        <v>30727.048729325943</v>
      </c>
      <c r="F158" s="18">
        <f t="shared" si="10"/>
        <v>174119.94279951369</v>
      </c>
      <c r="G158" s="18">
        <f>Vstupy!$B$5*(1+Vstupy!$B$16)^A158</f>
        <v>137851.10448524309</v>
      </c>
      <c r="H158" s="18">
        <f>IF(B158&gt;=Vstupy!$B$12,Vstupy!$B$11*(1+Vstupy!$B$16)^A158,0)</f>
        <v>0</v>
      </c>
      <c r="I158" s="18">
        <f t="shared" si="11"/>
        <v>25725180.810109168</v>
      </c>
    </row>
    <row r="159" spans="1:9">
      <c r="A159">
        <f t="shared" si="8"/>
        <v>157</v>
      </c>
      <c r="B159" s="17">
        <f>Vstupy!$B$8+A159/12</f>
        <v>43.083333333333336</v>
      </c>
      <c r="C159" s="18">
        <f t="shared" si="9"/>
        <v>25725180.810109168</v>
      </c>
      <c r="D159" s="18">
        <f>C159*Vstupy!$B$15</f>
        <v>205136.2043387508</v>
      </c>
      <c r="E159" s="18">
        <f>D159*Vstupy!$B$9</f>
        <v>30770.430650812617</v>
      </c>
      <c r="F159" s="18">
        <f t="shared" si="10"/>
        <v>174365.77368793817</v>
      </c>
      <c r="G159" s="18">
        <f>Vstupy!$B$5*(1+Vstupy!$B$16)^A159</f>
        <v>138135.05519009967</v>
      </c>
      <c r="H159" s="18">
        <f>IF(B159&gt;=Vstupy!$B$12,Vstupy!$B$11*(1+Vstupy!$B$16)^A159,0)</f>
        <v>0</v>
      </c>
      <c r="I159" s="18">
        <f t="shared" si="11"/>
        <v>25761411.528607003</v>
      </c>
    </row>
    <row r="160" spans="1:9">
      <c r="A160">
        <f t="shared" si="8"/>
        <v>158</v>
      </c>
      <c r="B160" s="17">
        <f>Vstupy!$B$8+A160/12</f>
        <v>43.166666666666664</v>
      </c>
      <c r="C160" s="18">
        <f t="shared" si="9"/>
        <v>25761411.528607003</v>
      </c>
      <c r="D160" s="18">
        <f>C160*Vstupy!$B$15</f>
        <v>205425.11317589262</v>
      </c>
      <c r="E160" s="18">
        <f>D160*Vstupy!$B$9</f>
        <v>30813.766976383893</v>
      </c>
      <c r="F160" s="18">
        <f t="shared" si="10"/>
        <v>174611.34619950873</v>
      </c>
      <c r="G160" s="18">
        <f>Vstupy!$B$5*(1+Vstupy!$B$16)^A160</f>
        <v>138419.59078691696</v>
      </c>
      <c r="H160" s="18">
        <f>IF(B160&gt;=Vstupy!$B$12,Vstupy!$B$11*(1+Vstupy!$B$16)^A160,0)</f>
        <v>0</v>
      </c>
      <c r="I160" s="18">
        <f t="shared" si="11"/>
        <v>25797603.284019597</v>
      </c>
    </row>
    <row r="161" spans="1:9">
      <c r="A161">
        <f t="shared" si="8"/>
        <v>159</v>
      </c>
      <c r="B161" s="17">
        <f>Vstupy!$B$8+A161/12</f>
        <v>43.25</v>
      </c>
      <c r="C161" s="18">
        <f t="shared" si="9"/>
        <v>25797603.284019597</v>
      </c>
      <c r="D161" s="18">
        <f>C161*Vstupy!$B$15</f>
        <v>205713.71131592119</v>
      </c>
      <c r="E161" s="18">
        <f>D161*Vstupy!$B$9</f>
        <v>30857.056697388176</v>
      </c>
      <c r="F161" s="18">
        <f t="shared" si="10"/>
        <v>174856.65461853301</v>
      </c>
      <c r="G161" s="18">
        <f>Vstupy!$B$5*(1+Vstupy!$B$16)^A161</f>
        <v>138704.71248047665</v>
      </c>
      <c r="H161" s="18">
        <f>IF(B161&gt;=Vstupy!$B$12,Vstupy!$B$11*(1+Vstupy!$B$16)^A161,0)</f>
        <v>0</v>
      </c>
      <c r="I161" s="18">
        <f t="shared" si="11"/>
        <v>25833755.22615765</v>
      </c>
    </row>
    <row r="162" spans="1:9">
      <c r="A162">
        <f t="shared" si="8"/>
        <v>160</v>
      </c>
      <c r="B162" s="17">
        <f>Vstupy!$B$8+A162/12</f>
        <v>43.333333333333336</v>
      </c>
      <c r="C162" s="18">
        <f t="shared" si="9"/>
        <v>25833755.22615765</v>
      </c>
      <c r="D162" s="18">
        <f>C162*Vstupy!$B$15</f>
        <v>206001.99197930764</v>
      </c>
      <c r="E162" s="18">
        <f>D162*Vstupy!$B$9</f>
        <v>30900.298796896146</v>
      </c>
      <c r="F162" s="18">
        <f t="shared" si="10"/>
        <v>175101.69318241149</v>
      </c>
      <c r="G162" s="18">
        <f>Vstupy!$B$5*(1+Vstupy!$B$16)^A162</f>
        <v>138990.421478042</v>
      </c>
      <c r="H162" s="18">
        <f>IF(B162&gt;=Vstupy!$B$12,Vstupy!$B$11*(1+Vstupy!$B$16)^A162,0)</f>
        <v>0</v>
      </c>
      <c r="I162" s="18">
        <f t="shared" si="11"/>
        <v>25869866.497862022</v>
      </c>
    </row>
    <row r="163" spans="1:9">
      <c r="A163">
        <f t="shared" si="8"/>
        <v>161</v>
      </c>
      <c r="B163" s="17">
        <f>Vstupy!$B$8+A163/12</f>
        <v>43.416666666666664</v>
      </c>
      <c r="C163" s="18">
        <f t="shared" si="9"/>
        <v>25869866.497862022</v>
      </c>
      <c r="D163" s="18">
        <f>C163*Vstupy!$B$15</f>
        <v>206289.94833094458</v>
      </c>
      <c r="E163" s="18">
        <f>D163*Vstupy!$B$9</f>
        <v>30943.492249641684</v>
      </c>
      <c r="F163" s="18">
        <f t="shared" si="10"/>
        <v>175346.45608130289</v>
      </c>
      <c r="G163" s="18">
        <f>Vstupy!$B$5*(1+Vstupy!$B$16)^A163</f>
        <v>139276.7189893632</v>
      </c>
      <c r="H163" s="18">
        <f>IF(B163&gt;=Vstupy!$B$12,Vstupy!$B$11*(1+Vstupy!$B$16)^A163,0)</f>
        <v>0</v>
      </c>
      <c r="I163" s="18">
        <f t="shared" si="11"/>
        <v>25905936.234953962</v>
      </c>
    </row>
    <row r="164" spans="1:9">
      <c r="A164">
        <f t="shared" si="8"/>
        <v>162</v>
      </c>
      <c r="B164" s="17">
        <f>Vstupy!$B$8+A164/12</f>
        <v>43.5</v>
      </c>
      <c r="C164" s="18">
        <f t="shared" si="9"/>
        <v>25905936.234953962</v>
      </c>
      <c r="D164" s="18">
        <f>C164*Vstupy!$B$15</f>
        <v>206577.57347974935</v>
      </c>
      <c r="E164" s="18">
        <f>D164*Vstupy!$B$9</f>
        <v>30986.6360219624</v>
      </c>
      <c r="F164" s="18">
        <f t="shared" si="10"/>
        <v>175590.93745778696</v>
      </c>
      <c r="G164" s="18">
        <f>Vstupy!$B$5*(1+Vstupy!$B$16)^A164</f>
        <v>139563.6062266822</v>
      </c>
      <c r="H164" s="18">
        <f>IF(B164&gt;=Vstupy!$B$12,Vstupy!$B$11*(1+Vstupy!$B$16)^A164,0)</f>
        <v>0</v>
      </c>
      <c r="I164" s="18">
        <f t="shared" si="11"/>
        <v>25941963.566185068</v>
      </c>
    </row>
    <row r="165" spans="1:9">
      <c r="A165">
        <f t="shared" si="8"/>
        <v>163</v>
      </c>
      <c r="B165" s="17">
        <f>Vstupy!$B$8+A165/12</f>
        <v>43.583333333333336</v>
      </c>
      <c r="C165" s="18">
        <f t="shared" si="9"/>
        <v>25941963.566185068</v>
      </c>
      <c r="D165" s="18">
        <f>C165*Vstupy!$B$15</f>
        <v>206864.86047826483</v>
      </c>
      <c r="E165" s="18">
        <f>D165*Vstupy!$B$9</f>
        <v>31029.729071739723</v>
      </c>
      <c r="F165" s="18">
        <f t="shared" si="10"/>
        <v>175835.13140652512</v>
      </c>
      <c r="G165" s="18">
        <f>Vstupy!$B$5*(1+Vstupy!$B$16)^A165</f>
        <v>139851.08440473798</v>
      </c>
      <c r="H165" s="18">
        <f>IF(B165&gt;=Vstupy!$B$12,Vstupy!$B$11*(1+Vstupy!$B$16)^A165,0)</f>
        <v>0</v>
      </c>
      <c r="I165" s="18">
        <f t="shared" si="11"/>
        <v>25977947.613186855</v>
      </c>
    </row>
    <row r="166" spans="1:9">
      <c r="A166">
        <f t="shared" si="8"/>
        <v>164</v>
      </c>
      <c r="B166" s="17">
        <f>Vstupy!$B$8+A166/12</f>
        <v>43.666666666666664</v>
      </c>
      <c r="C166" s="18">
        <f t="shared" si="9"/>
        <v>25977947.613186855</v>
      </c>
      <c r="D166" s="18">
        <f>C166*Vstupy!$B$15</f>
        <v>207151.80232225734</v>
      </c>
      <c r="E166" s="18">
        <f>D166*Vstupy!$B$9</f>
        <v>31072.770348338599</v>
      </c>
      <c r="F166" s="18">
        <f t="shared" si="10"/>
        <v>176079.03197391873</v>
      </c>
      <c r="G166" s="18">
        <f>Vstupy!$B$5*(1+Vstupy!$B$16)^A166</f>
        <v>140139.15474077169</v>
      </c>
      <c r="H166" s="18">
        <f>IF(B166&gt;=Vstupy!$B$12,Vstupy!$B$11*(1+Vstupy!$B$16)^A166,0)</f>
        <v>0</v>
      </c>
      <c r="I166" s="18">
        <f t="shared" si="11"/>
        <v>26013887.490419999</v>
      </c>
    </row>
    <row r="167" spans="1:9">
      <c r="A167">
        <f t="shared" si="8"/>
        <v>165</v>
      </c>
      <c r="B167" s="17">
        <f>Vstupy!$B$8+A167/12</f>
        <v>43.75</v>
      </c>
      <c r="C167" s="18">
        <f t="shared" si="9"/>
        <v>26013887.490419999</v>
      </c>
      <c r="D167" s="18">
        <f>C167*Vstupy!$B$15</f>
        <v>207438.39195031198</v>
      </c>
      <c r="E167" s="18">
        <f>D167*Vstupy!$B$9</f>
        <v>31115.758792546796</v>
      </c>
      <c r="F167" s="18">
        <f t="shared" si="10"/>
        <v>176322.6331577652</v>
      </c>
      <c r="G167" s="18">
        <f>Vstupy!$B$5*(1+Vstupy!$B$16)^A167</f>
        <v>140427.81845453184</v>
      </c>
      <c r="H167" s="18">
        <f>IF(B167&gt;=Vstupy!$B$12,Vstupy!$B$11*(1+Vstupy!$B$16)^A167,0)</f>
        <v>0</v>
      </c>
      <c r="I167" s="18">
        <f t="shared" si="11"/>
        <v>26049782.305123232</v>
      </c>
    </row>
    <row r="168" spans="1:9">
      <c r="A168">
        <f t="shared" si="8"/>
        <v>166</v>
      </c>
      <c r="B168" s="17">
        <f>Vstupy!$B$8+A168/12</f>
        <v>43.833333333333336</v>
      </c>
      <c r="C168" s="18">
        <f t="shared" si="9"/>
        <v>26049782.305123232</v>
      </c>
      <c r="D168" s="18">
        <f>C168*Vstupy!$B$15</f>
        <v>207724.62224342505</v>
      </c>
      <c r="E168" s="18">
        <f>D168*Vstupy!$B$9</f>
        <v>31158.693336513756</v>
      </c>
      <c r="F168" s="18">
        <f t="shared" si="10"/>
        <v>176565.92890691129</v>
      </c>
      <c r="G168" s="18">
        <f>Vstupy!$B$5*(1+Vstupy!$B$16)^A168</f>
        <v>140717.07676827937</v>
      </c>
      <c r="H168" s="18">
        <f>IF(B168&gt;=Vstupy!$B$12,Vstupy!$B$11*(1+Vstupy!$B$16)^A168,0)</f>
        <v>0</v>
      </c>
      <c r="I168" s="18">
        <f t="shared" si="11"/>
        <v>26085631.157261863</v>
      </c>
    </row>
    <row r="169" spans="1:9">
      <c r="A169">
        <f t="shared" si="8"/>
        <v>167</v>
      </c>
      <c r="B169" s="17">
        <f>Vstupy!$B$8+A169/12</f>
        <v>43.916666666666664</v>
      </c>
      <c r="C169" s="18">
        <f t="shared" si="9"/>
        <v>26085631.157261863</v>
      </c>
      <c r="D169" s="18">
        <f>C169*Vstupy!$B$15</f>
        <v>208010.4860245935</v>
      </c>
      <c r="E169" s="18">
        <f>D169*Vstupy!$B$9</f>
        <v>31201.572903689022</v>
      </c>
      <c r="F169" s="18">
        <f t="shared" si="10"/>
        <v>176808.91312090447</v>
      </c>
      <c r="G169" s="18">
        <f>Vstupy!$B$5*(1+Vstupy!$B$16)^A169</f>
        <v>141006.93090679296</v>
      </c>
      <c r="H169" s="18">
        <f>IF(B169&gt;=Vstupy!$B$12,Vstupy!$B$11*(1+Vstupy!$B$16)^A169,0)</f>
        <v>0</v>
      </c>
      <c r="I169" s="18">
        <f t="shared" si="11"/>
        <v>26121433.139475975</v>
      </c>
    </row>
    <row r="170" spans="1:9">
      <c r="A170">
        <f t="shared" si="8"/>
        <v>168</v>
      </c>
      <c r="B170" s="17">
        <f>Vstupy!$B$8+A170/12</f>
        <v>44</v>
      </c>
      <c r="C170" s="18">
        <f t="shared" si="9"/>
        <v>26121433.139475975</v>
      </c>
      <c r="D170" s="18">
        <f>C170*Vstupy!$B$15</f>
        <v>208295.97605840195</v>
      </c>
      <c r="E170" s="18">
        <f>D170*Vstupy!$B$9</f>
        <v>31244.396408760291</v>
      </c>
      <c r="F170" s="18">
        <f t="shared" si="10"/>
        <v>177051.57964964167</v>
      </c>
      <c r="G170" s="18">
        <f>Vstupy!$B$5*(1+Vstupy!$B$16)^A170</f>
        <v>141297.38209737395</v>
      </c>
      <c r="H170" s="18">
        <f>IF(B170&gt;=Vstupy!$B$12,Vstupy!$B$11*(1+Vstupy!$B$16)^A170,0)</f>
        <v>0</v>
      </c>
      <c r="I170" s="18">
        <f t="shared" si="11"/>
        <v>26157187.337028243</v>
      </c>
    </row>
    <row r="171" spans="1:9">
      <c r="A171">
        <f t="shared" si="8"/>
        <v>169</v>
      </c>
      <c r="B171" s="17">
        <f>Vstupy!$B$8+A171/12</f>
        <v>44.083333333333336</v>
      </c>
      <c r="C171" s="18">
        <f t="shared" si="9"/>
        <v>26157187.337028243</v>
      </c>
      <c r="D171" s="18">
        <f>C171*Vstupy!$B$15</f>
        <v>208581.08505060649</v>
      </c>
      <c r="E171" s="18">
        <f>D171*Vstupy!$B$9</f>
        <v>31287.162757590973</v>
      </c>
      <c r="F171" s="18">
        <f t="shared" si="10"/>
        <v>177293.92229301552</v>
      </c>
      <c r="G171" s="18">
        <f>Vstupy!$B$5*(1+Vstupy!$B$16)^A171</f>
        <v>141588.43156985196</v>
      </c>
      <c r="H171" s="18">
        <f>IF(B171&gt;=Vstupy!$B$12,Vstupy!$B$11*(1+Vstupy!$B$16)^A171,0)</f>
        <v>0</v>
      </c>
      <c r="I171" s="18">
        <f t="shared" si="11"/>
        <v>26192892.827751406</v>
      </c>
    </row>
    <row r="172" spans="1:9">
      <c r="A172">
        <f t="shared" si="8"/>
        <v>170</v>
      </c>
      <c r="B172" s="17">
        <f>Vstupy!$B$8+A172/12</f>
        <v>44.166666666666664</v>
      </c>
      <c r="C172" s="18">
        <f t="shared" si="9"/>
        <v>26192892.827751406</v>
      </c>
      <c r="D172" s="18">
        <f>C172*Vstupy!$B$15</f>
        <v>208865.80564771593</v>
      </c>
      <c r="E172" s="18">
        <f>D172*Vstupy!$B$9</f>
        <v>31329.870847157388</v>
      </c>
      <c r="F172" s="18">
        <f t="shared" si="10"/>
        <v>177535.93480055855</v>
      </c>
      <c r="G172" s="18">
        <f>Vstupy!$B$5*(1+Vstupy!$B$16)^A172</f>
        <v>141880.08055658967</v>
      </c>
      <c r="H172" s="18">
        <f>IF(B172&gt;=Vstupy!$B$12,Vstupy!$B$11*(1+Vstupy!$B$16)^A172,0)</f>
        <v>0</v>
      </c>
      <c r="I172" s="18">
        <f t="shared" si="11"/>
        <v>26228548.681995373</v>
      </c>
    </row>
    <row r="173" spans="1:9">
      <c r="A173">
        <f t="shared" si="8"/>
        <v>171</v>
      </c>
      <c r="B173" s="17">
        <f>Vstupy!$B$8+A173/12</f>
        <v>44.25</v>
      </c>
      <c r="C173" s="18">
        <f t="shared" si="9"/>
        <v>26228548.681995373</v>
      </c>
      <c r="D173" s="18">
        <f>C173*Vstupy!$B$15</f>
        <v>209150.13043656986</v>
      </c>
      <c r="E173" s="18">
        <f>D173*Vstupy!$B$9</f>
        <v>31372.519565485476</v>
      </c>
      <c r="F173" s="18">
        <f t="shared" si="10"/>
        <v>177777.61087108438</v>
      </c>
      <c r="G173" s="18">
        <f>Vstupy!$B$5*(1+Vstupy!$B$16)^A173</f>
        <v>142172.33029248836</v>
      </c>
      <c r="H173" s="18">
        <f>IF(B173&gt;=Vstupy!$B$12,Vstupy!$B$11*(1+Vstupy!$B$16)^A173,0)</f>
        <v>0</v>
      </c>
      <c r="I173" s="18">
        <f t="shared" si="11"/>
        <v>26264153.962573968</v>
      </c>
    </row>
    <row r="174" spans="1:9">
      <c r="A174">
        <f t="shared" si="8"/>
        <v>172</v>
      </c>
      <c r="B174" s="17">
        <f>Vstupy!$B$8+A174/12</f>
        <v>44.333333333333336</v>
      </c>
      <c r="C174" s="18">
        <f t="shared" si="9"/>
        <v>26264153.962573968</v>
      </c>
      <c r="D174" s="18">
        <f>C174*Vstupy!$B$15</f>
        <v>209434.05194391409</v>
      </c>
      <c r="E174" s="18">
        <f>D174*Vstupy!$B$9</f>
        <v>31415.107791587114</v>
      </c>
      <c r="F174" s="18">
        <f t="shared" si="10"/>
        <v>178018.94415232696</v>
      </c>
      <c r="G174" s="18">
        <f>Vstupy!$B$5*(1+Vstupy!$B$16)^A174</f>
        <v>142465.18201499287</v>
      </c>
      <c r="H174" s="18">
        <f>IF(B174&gt;=Vstupy!$B$12,Vstupy!$B$11*(1+Vstupy!$B$16)^A174,0)</f>
        <v>0</v>
      </c>
      <c r="I174" s="18">
        <f t="shared" si="11"/>
        <v>26299707.724711299</v>
      </c>
    </row>
    <row r="175" spans="1:9">
      <c r="A175">
        <f t="shared" si="8"/>
        <v>173</v>
      </c>
      <c r="B175" s="17">
        <f>Vstupy!$B$8+A175/12</f>
        <v>44.416666666666664</v>
      </c>
      <c r="C175" s="18">
        <f t="shared" si="9"/>
        <v>26299707.724711299</v>
      </c>
      <c r="D175" s="18">
        <f>C175*Vstupy!$B$15</f>
        <v>209717.56263597301</v>
      </c>
      <c r="E175" s="18">
        <f>D175*Vstupy!$B$9</f>
        <v>31457.634395395951</v>
      </c>
      <c r="F175" s="18">
        <f t="shared" si="10"/>
        <v>178259.92824057705</v>
      </c>
      <c r="G175" s="18">
        <f>Vstupy!$B$5*(1+Vstupy!$B$16)^A175</f>
        <v>142758.6369640971</v>
      </c>
      <c r="H175" s="18">
        <f>IF(B175&gt;=Vstupy!$B$12,Vstupy!$B$11*(1+Vstupy!$B$16)^A175,0)</f>
        <v>0</v>
      </c>
      <c r="I175" s="18">
        <f t="shared" si="11"/>
        <v>26335209.01598778</v>
      </c>
    </row>
    <row r="176" spans="1:9">
      <c r="A176">
        <f t="shared" si="8"/>
        <v>174</v>
      </c>
      <c r="B176" s="17">
        <f>Vstupy!$B$8+A176/12</f>
        <v>44.5</v>
      </c>
      <c r="C176" s="18">
        <f t="shared" si="9"/>
        <v>26335209.01598778</v>
      </c>
      <c r="D176" s="18">
        <f>C176*Vstupy!$B$15</f>
        <v>210000.65491801908</v>
      </c>
      <c r="E176" s="18">
        <f>D176*Vstupy!$B$9</f>
        <v>31500.098237702859</v>
      </c>
      <c r="F176" s="18">
        <f t="shared" si="10"/>
        <v>178500.55668031622</v>
      </c>
      <c r="G176" s="18">
        <f>Vstupy!$B$5*(1+Vstupy!$B$16)^A176</f>
        <v>143052.69638234907</v>
      </c>
      <c r="H176" s="18">
        <f>IF(B176&gt;=Vstupy!$B$12,Vstupy!$B$11*(1+Vstupy!$B$16)^A176,0)</f>
        <v>0</v>
      </c>
      <c r="I176" s="18">
        <f t="shared" si="11"/>
        <v>26370656.87628575</v>
      </c>
    </row>
    <row r="177" spans="1:9">
      <c r="A177">
        <f t="shared" si="8"/>
        <v>175</v>
      </c>
      <c r="B177" s="17">
        <f>Vstupy!$B$8+A177/12</f>
        <v>44.583333333333336</v>
      </c>
      <c r="C177" s="18">
        <f t="shared" si="9"/>
        <v>26370656.87628575</v>
      </c>
      <c r="D177" s="18">
        <f>C177*Vstupy!$B$15</f>
        <v>210283.32113393926</v>
      </c>
      <c r="E177" s="18">
        <f>D177*Vstupy!$B$9</f>
        <v>31542.498170090887</v>
      </c>
      <c r="F177" s="18">
        <f t="shared" si="10"/>
        <v>178740.82296384836</v>
      </c>
      <c r="G177" s="18">
        <f>Vstupy!$B$5*(1+Vstupy!$B$16)^A177</f>
        <v>143347.36151485622</v>
      </c>
      <c r="H177" s="18">
        <f>IF(B177&gt;=Vstupy!$B$12,Vstupy!$B$11*(1+Vstupy!$B$16)^A177,0)</f>
        <v>0</v>
      </c>
      <c r="I177" s="18">
        <f t="shared" si="11"/>
        <v>26406050.337734744</v>
      </c>
    </row>
    <row r="178" spans="1:9">
      <c r="A178">
        <f t="shared" si="8"/>
        <v>176</v>
      </c>
      <c r="B178" s="17">
        <f>Vstupy!$B$8+A178/12</f>
        <v>44.666666666666664</v>
      </c>
      <c r="C178" s="18">
        <f t="shared" si="9"/>
        <v>26406050.337734744</v>
      </c>
      <c r="D178" s="18">
        <f>C178*Vstupy!$B$15</f>
        <v>210565.55356579853</v>
      </c>
      <c r="E178" s="18">
        <f>D178*Vstupy!$B$9</f>
        <v>31584.833034869778</v>
      </c>
      <c r="F178" s="18">
        <f t="shared" si="10"/>
        <v>178980.72053092875</v>
      </c>
      <c r="G178" s="18">
        <f>Vstupy!$B$5*(1+Vstupy!$B$16)^A178</f>
        <v>143642.63360929079</v>
      </c>
      <c r="H178" s="18">
        <f>IF(B178&gt;=Vstupy!$B$12,Vstupy!$B$11*(1+Vstupy!$B$16)^A178,0)</f>
        <v>0</v>
      </c>
      <c r="I178" s="18">
        <f t="shared" si="11"/>
        <v>26441388.42465638</v>
      </c>
    </row>
    <row r="179" spans="1:9">
      <c r="A179">
        <f t="shared" si="8"/>
        <v>177</v>
      </c>
      <c r="B179" s="17">
        <f>Vstupy!$B$8+A179/12</f>
        <v>44.75</v>
      </c>
      <c r="C179" s="18">
        <f t="shared" si="9"/>
        <v>26441388.42465638</v>
      </c>
      <c r="D179" s="18">
        <f>C179*Vstupy!$B$15</f>
        <v>210847.34443340046</v>
      </c>
      <c r="E179" s="18">
        <f>D179*Vstupy!$B$9</f>
        <v>31627.101665010068</v>
      </c>
      <c r="F179" s="18">
        <f t="shared" si="10"/>
        <v>179220.2427683904</v>
      </c>
      <c r="G179" s="18">
        <f>Vstupy!$B$5*(1+Vstupy!$B$16)^A179</f>
        <v>143938.51391589493</v>
      </c>
      <c r="H179" s="18">
        <f>IF(B179&gt;=Vstupy!$B$12,Vstupy!$B$11*(1+Vstupy!$B$16)^A179,0)</f>
        <v>0</v>
      </c>
      <c r="I179" s="18">
        <f t="shared" si="11"/>
        <v>26476670.153508876</v>
      </c>
    </row>
    <row r="180" spans="1:9">
      <c r="A180">
        <f t="shared" si="8"/>
        <v>178</v>
      </c>
      <c r="B180" s="17">
        <f>Vstupy!$B$8+A180/12</f>
        <v>44.833333333333336</v>
      </c>
      <c r="C180" s="18">
        <f t="shared" si="9"/>
        <v>26476670.153508876</v>
      </c>
      <c r="D180" s="18">
        <f>C180*Vstupy!$B$15</f>
        <v>211128.68589384475</v>
      </c>
      <c r="E180" s="18">
        <f>D180*Vstupy!$B$9</f>
        <v>31669.302884076711</v>
      </c>
      <c r="F180" s="18">
        <f t="shared" si="10"/>
        <v>179459.38300976803</v>
      </c>
      <c r="G180" s="18">
        <f>Vstupy!$B$5*(1+Vstupy!$B$16)^A180</f>
        <v>144235.00368748617</v>
      </c>
      <c r="H180" s="18">
        <f>IF(B180&gt;=Vstupy!$B$12,Vstupy!$B$11*(1+Vstupy!$B$16)^A180,0)</f>
        <v>0</v>
      </c>
      <c r="I180" s="18">
        <f t="shared" si="11"/>
        <v>26511894.532831158</v>
      </c>
    </row>
    <row r="181" spans="1:9">
      <c r="A181">
        <f t="shared" si="8"/>
        <v>179</v>
      </c>
      <c r="B181" s="17">
        <f>Vstupy!$B$8+A181/12</f>
        <v>44.916666666666664</v>
      </c>
      <c r="C181" s="18">
        <f t="shared" si="9"/>
        <v>26511894.532831158</v>
      </c>
      <c r="D181" s="18">
        <f>C181*Vstupy!$B$15</f>
        <v>211409.57004108161</v>
      </c>
      <c r="E181" s="18">
        <f>D181*Vstupy!$B$9</f>
        <v>31711.435506162241</v>
      </c>
      <c r="F181" s="18">
        <f t="shared" si="10"/>
        <v>179698.13453491937</v>
      </c>
      <c r="G181" s="18">
        <f>Vstupy!$B$5*(1+Vstupy!$B$16)^A181</f>
        <v>144532.10417946251</v>
      </c>
      <c r="H181" s="18">
        <f>IF(B181&gt;=Vstupy!$B$12,Vstupy!$B$11*(1+Vstupy!$B$16)^A181,0)</f>
        <v>0</v>
      </c>
      <c r="I181" s="18">
        <f t="shared" si="11"/>
        <v>26547060.563186612</v>
      </c>
    </row>
    <row r="182" spans="1:9">
      <c r="A182">
        <f t="shared" si="8"/>
        <v>180</v>
      </c>
      <c r="B182" s="17">
        <f>Vstupy!$B$8+A182/12</f>
        <v>45</v>
      </c>
      <c r="C182" s="18">
        <f t="shared" si="9"/>
        <v>26547060.563186612</v>
      </c>
      <c r="D182" s="18">
        <f>C182*Vstupy!$B$15</f>
        <v>211689.98890546311</v>
      </c>
      <c r="E182" s="18">
        <f>D182*Vstupy!$B$9</f>
        <v>31753.498335819466</v>
      </c>
      <c r="F182" s="18">
        <f t="shared" si="10"/>
        <v>179936.49056964365</v>
      </c>
      <c r="G182" s="18">
        <f>Vstupy!$B$5*(1+Vstupy!$B$16)^A182</f>
        <v>144829.81664980811</v>
      </c>
      <c r="H182" s="18">
        <f>IF(B182&gt;=Vstupy!$B$12,Vstupy!$B$11*(1+Vstupy!$B$16)^A182,0)</f>
        <v>0</v>
      </c>
      <c r="I182" s="18">
        <f t="shared" si="11"/>
        <v>26582167.237106446</v>
      </c>
    </row>
    <row r="183" spans="1:9">
      <c r="A183">
        <f t="shared" si="8"/>
        <v>181</v>
      </c>
      <c r="B183" s="17">
        <f>Vstupy!$B$8+A183/12</f>
        <v>45.083333333333336</v>
      </c>
      <c r="C183" s="18">
        <f t="shared" si="9"/>
        <v>26582167.237106446</v>
      </c>
      <c r="D183" s="18">
        <f>C183*Vstupy!$B$15</f>
        <v>211969.93445329159</v>
      </c>
      <c r="E183" s="18">
        <f>D183*Vstupy!$B$9</f>
        <v>31795.490167993736</v>
      </c>
      <c r="F183" s="18">
        <f t="shared" si="10"/>
        <v>180174.44428529785</v>
      </c>
      <c r="G183" s="18">
        <f>Vstupy!$B$5*(1+Vstupy!$B$16)^A183</f>
        <v>145128.14235909801</v>
      </c>
      <c r="H183" s="18">
        <f>IF(B183&gt;=Vstupy!$B$12,Vstupy!$B$11*(1+Vstupy!$B$16)^A183,0)</f>
        <v>0</v>
      </c>
      <c r="I183" s="18">
        <f t="shared" si="11"/>
        <v>26617213.539032649</v>
      </c>
    </row>
    <row r="184" spans="1:9">
      <c r="A184">
        <f t="shared" si="8"/>
        <v>182</v>
      </c>
      <c r="B184" s="17">
        <f>Vstupy!$B$8+A184/12</f>
        <v>45.166666666666664</v>
      </c>
      <c r="C184" s="18">
        <f t="shared" si="9"/>
        <v>26617213.539032649</v>
      </c>
      <c r="D184" s="18">
        <f>C184*Vstupy!$B$15</f>
        <v>212249.3985863649</v>
      </c>
      <c r="E184" s="18">
        <f>D184*Vstupy!$B$9</f>
        <v>31837.409787954733</v>
      </c>
      <c r="F184" s="18">
        <f t="shared" si="10"/>
        <v>180411.98879841017</v>
      </c>
      <c r="G184" s="18">
        <f>Vstupy!$B$5*(1+Vstupy!$B$16)^A184</f>
        <v>145427.08257050419</v>
      </c>
      <c r="H184" s="18">
        <f>IF(B184&gt;=Vstupy!$B$12,Vstupy!$B$11*(1+Vstupy!$B$16)^A184,0)</f>
        <v>0</v>
      </c>
      <c r="I184" s="18">
        <f t="shared" si="11"/>
        <v>26652198.445260555</v>
      </c>
    </row>
    <row r="185" spans="1:9">
      <c r="A185">
        <f t="shared" si="8"/>
        <v>183</v>
      </c>
      <c r="B185" s="17">
        <f>Vstupy!$B$8+A185/12</f>
        <v>45.25</v>
      </c>
      <c r="C185" s="18">
        <f t="shared" si="9"/>
        <v>26652198.445260555</v>
      </c>
      <c r="D185" s="18">
        <f>C185*Vstupy!$B$15</f>
        <v>212528.37314151824</v>
      </c>
      <c r="E185" s="18">
        <f>D185*Vstupy!$B$9</f>
        <v>31879.255971227736</v>
      </c>
      <c r="F185" s="18">
        <f t="shared" si="10"/>
        <v>180649.1171702905</v>
      </c>
      <c r="G185" s="18">
        <f>Vstupy!$B$5*(1+Vstupy!$B$16)^A185</f>
        <v>145726.63854980038</v>
      </c>
      <c r="H185" s="18">
        <f>IF(B185&gt;=Vstupy!$B$12,Vstupy!$B$11*(1+Vstupy!$B$16)^A185,0)</f>
        <v>0</v>
      </c>
      <c r="I185" s="18">
        <f t="shared" si="11"/>
        <v>26687120.923881043</v>
      </c>
    </row>
    <row r="186" spans="1:9">
      <c r="A186">
        <f t="shared" si="8"/>
        <v>184</v>
      </c>
      <c r="B186" s="17">
        <f>Vstupy!$B$8+A186/12</f>
        <v>45.333333333333336</v>
      </c>
      <c r="C186" s="18">
        <f t="shared" si="9"/>
        <v>26687120.923881043</v>
      </c>
      <c r="D186" s="18">
        <f>C186*Vstupy!$B$15</f>
        <v>212806.8498901634</v>
      </c>
      <c r="E186" s="18">
        <f>D186*Vstupy!$B$9</f>
        <v>31921.027483524507</v>
      </c>
      <c r="F186" s="18">
        <f t="shared" si="10"/>
        <v>180885.82240663888</v>
      </c>
      <c r="G186" s="18">
        <f>Vstupy!$B$5*(1+Vstupy!$B$16)^A186</f>
        <v>146026.8115653675</v>
      </c>
      <c r="H186" s="18">
        <f>IF(B186&gt;=Vstupy!$B$12,Vstupy!$B$11*(1+Vstupy!$B$16)^A186,0)</f>
        <v>0</v>
      </c>
      <c r="I186" s="18">
        <f t="shared" si="11"/>
        <v>26721979.934722312</v>
      </c>
    </row>
    <row r="187" spans="1:9">
      <c r="A187">
        <f t="shared" si="8"/>
        <v>185</v>
      </c>
      <c r="B187" s="17">
        <f>Vstupy!$B$8+A187/12</f>
        <v>45.416666666666664</v>
      </c>
      <c r="C187" s="18">
        <f t="shared" si="9"/>
        <v>26721979.934722312</v>
      </c>
      <c r="D187" s="18">
        <f>C187*Vstupy!$B$15</f>
        <v>213084.82053782436</v>
      </c>
      <c r="E187" s="18">
        <f>D187*Vstupy!$B$9</f>
        <v>31962.723080673652</v>
      </c>
      <c r="F187" s="18">
        <f t="shared" si="10"/>
        <v>181122.0974571507</v>
      </c>
      <c r="G187" s="18">
        <f>Vstupy!$B$5*(1+Vstupy!$B$16)^A187</f>
        <v>146327.60288819936</v>
      </c>
      <c r="H187" s="18">
        <f>IF(B187&gt;=Vstupy!$B$12,Vstupy!$B$11*(1+Vstupy!$B$16)^A187,0)</f>
        <v>0</v>
      </c>
      <c r="I187" s="18">
        <f t="shared" si="11"/>
        <v>26756774.429291263</v>
      </c>
    </row>
    <row r="188" spans="1:9">
      <c r="A188">
        <f t="shared" si="8"/>
        <v>186</v>
      </c>
      <c r="B188" s="17">
        <f>Vstupy!$B$8+A188/12</f>
        <v>45.5</v>
      </c>
      <c r="C188" s="18">
        <f t="shared" si="9"/>
        <v>26756774.429291263</v>
      </c>
      <c r="D188" s="18">
        <f>C188*Vstupy!$B$15</f>
        <v>213362.2767236699</v>
      </c>
      <c r="E188" s="18">
        <f>D188*Vstupy!$B$9</f>
        <v>32004.341508550482</v>
      </c>
      <c r="F188" s="18">
        <f t="shared" si="10"/>
        <v>181357.93521511942</v>
      </c>
      <c r="G188" s="18">
        <f>Vstupy!$B$5*(1+Vstupy!$B$16)^A188</f>
        <v>146629.01379190758</v>
      </c>
      <c r="H188" s="18">
        <f>IF(B188&gt;=Vstupy!$B$12,Vstupy!$B$11*(1+Vstupy!$B$16)^A188,0)</f>
        <v>0</v>
      </c>
      <c r="I188" s="18">
        <f t="shared" si="11"/>
        <v>26791503.350714475</v>
      </c>
    </row>
    <row r="189" spans="1:9">
      <c r="A189">
        <f t="shared" si="8"/>
        <v>187</v>
      </c>
      <c r="B189" s="17">
        <f>Vstupy!$B$8+A189/12</f>
        <v>45.583333333333336</v>
      </c>
      <c r="C189" s="18">
        <f t="shared" si="9"/>
        <v>26791503.350714475</v>
      </c>
      <c r="D189" s="18">
        <f>C189*Vstupy!$B$15</f>
        <v>213639.21002004296</v>
      </c>
      <c r="E189" s="18">
        <f>D189*Vstupy!$B$9</f>
        <v>32045.881503006443</v>
      </c>
      <c r="F189" s="18">
        <f t="shared" si="10"/>
        <v>181593.32851703651</v>
      </c>
      <c r="G189" s="18">
        <f>Vstupy!$B$5*(1+Vstupy!$B$16)^A189</f>
        <v>146931.04555272742</v>
      </c>
      <c r="H189" s="18">
        <f>IF(B189&gt;=Vstupy!$B$12,Vstupy!$B$11*(1+Vstupy!$B$16)^A189,0)</f>
        <v>0</v>
      </c>
      <c r="I189" s="18">
        <f t="shared" si="11"/>
        <v>26826165.633678783</v>
      </c>
    </row>
    <row r="190" spans="1:9">
      <c r="A190">
        <f t="shared" si="8"/>
        <v>188</v>
      </c>
      <c r="B190" s="17">
        <f>Vstupy!$B$8+A190/12</f>
        <v>45.666666666666664</v>
      </c>
      <c r="C190" s="18">
        <f t="shared" si="9"/>
        <v>26826165.633678783</v>
      </c>
      <c r="D190" s="18">
        <f>C190*Vstupy!$B$15</f>
        <v>213915.61193198676</v>
      </c>
      <c r="E190" s="18">
        <f>D190*Vstupy!$B$9</f>
        <v>32087.341789798011</v>
      </c>
      <c r="F190" s="18">
        <f t="shared" si="10"/>
        <v>181828.27014218876</v>
      </c>
      <c r="G190" s="18">
        <f>Vstupy!$B$5*(1+Vstupy!$B$16)^A190</f>
        <v>147233.69944952286</v>
      </c>
      <c r="H190" s="18">
        <f>IF(B190&gt;=Vstupy!$B$12,Vstupy!$B$11*(1+Vstupy!$B$16)^A190,0)</f>
        <v>0</v>
      </c>
      <c r="I190" s="18">
        <f t="shared" si="11"/>
        <v>26860760.204371449</v>
      </c>
    </row>
    <row r="191" spans="1:9">
      <c r="A191">
        <f t="shared" si="8"/>
        <v>189</v>
      </c>
      <c r="B191" s="17">
        <f>Vstupy!$B$8+A191/12</f>
        <v>45.75</v>
      </c>
      <c r="C191" s="18">
        <f t="shared" si="9"/>
        <v>26860760.204371449</v>
      </c>
      <c r="D191" s="18">
        <f>C191*Vstupy!$B$15</f>
        <v>214191.47389676771</v>
      </c>
      <c r="E191" s="18">
        <f>D191*Vstupy!$B$9</f>
        <v>32128.721084515157</v>
      </c>
      <c r="F191" s="18">
        <f t="shared" si="10"/>
        <v>182062.75281225255</v>
      </c>
      <c r="G191" s="18">
        <f>Vstupy!$B$5*(1+Vstupy!$B$16)^A191</f>
        <v>147536.9767637921</v>
      </c>
      <c r="H191" s="18">
        <f>IF(B191&gt;=Vstupy!$B$12,Vstupy!$B$11*(1+Vstupy!$B$16)^A191,0)</f>
        <v>0</v>
      </c>
      <c r="I191" s="18">
        <f t="shared" si="11"/>
        <v>26895285.980419908</v>
      </c>
    </row>
    <row r="192" spans="1:9">
      <c r="A192">
        <f t="shared" si="8"/>
        <v>190</v>
      </c>
      <c r="B192" s="17">
        <f>Vstupy!$B$8+A192/12</f>
        <v>45.833333333333336</v>
      </c>
      <c r="C192" s="18">
        <f t="shared" si="9"/>
        <v>26895285.980419908</v>
      </c>
      <c r="D192" s="18">
        <f>C192*Vstupy!$B$15</f>
        <v>214466.78728339501</v>
      </c>
      <c r="E192" s="18">
        <f>D192*Vstupy!$B$9</f>
        <v>32170.01809250925</v>
      </c>
      <c r="F192" s="18">
        <f t="shared" si="10"/>
        <v>182296.76919088577</v>
      </c>
      <c r="G192" s="18">
        <f>Vstupy!$B$5*(1+Vstupy!$B$16)^A192</f>
        <v>147840.8787796731</v>
      </c>
      <c r="H192" s="18">
        <f>IF(B192&gt;=Vstupy!$B$12,Vstupy!$B$11*(1+Vstupy!$B$16)^A192,0)</f>
        <v>0</v>
      </c>
      <c r="I192" s="18">
        <f t="shared" si="11"/>
        <v>26929741.870831121</v>
      </c>
    </row>
    <row r="193" spans="1:9">
      <c r="A193">
        <f t="shared" si="8"/>
        <v>191</v>
      </c>
      <c r="B193" s="17">
        <f>Vstupy!$B$8+A193/12</f>
        <v>45.916666666666664</v>
      </c>
      <c r="C193" s="18">
        <f t="shared" si="9"/>
        <v>26929741.870831121</v>
      </c>
      <c r="D193" s="18">
        <f>C193*Vstupy!$B$15</f>
        <v>214741.54339213693</v>
      </c>
      <c r="E193" s="18">
        <f>D193*Vstupy!$B$9</f>
        <v>32211.231508820536</v>
      </c>
      <c r="F193" s="18">
        <f t="shared" si="10"/>
        <v>182530.31188331638</v>
      </c>
      <c r="G193" s="18">
        <f>Vstupy!$B$5*(1+Vstupy!$B$16)^A193</f>
        <v>148145.40678394891</v>
      </c>
      <c r="H193" s="18">
        <f>IF(B193&gt;=Vstupy!$B$12,Vstupy!$B$11*(1+Vstupy!$B$16)^A193,0)</f>
        <v>0</v>
      </c>
      <c r="I193" s="18">
        <f t="shared" si="11"/>
        <v>26964126.775930487</v>
      </c>
    </row>
    <row r="194" spans="1:9">
      <c r="A194">
        <f t="shared" si="8"/>
        <v>192</v>
      </c>
      <c r="B194" s="17">
        <f>Vstupy!$B$8+A194/12</f>
        <v>46</v>
      </c>
      <c r="C194" s="18">
        <f t="shared" si="9"/>
        <v>26964126.775930487</v>
      </c>
      <c r="D194" s="18">
        <f>C194*Vstupy!$B$15</f>
        <v>215015.73345403382</v>
      </c>
      <c r="E194" s="18">
        <f>D194*Vstupy!$B$9</f>
        <v>32252.360018105072</v>
      </c>
      <c r="F194" s="18">
        <f t="shared" si="10"/>
        <v>182763.37343592875</v>
      </c>
      <c r="G194" s="18">
        <f>Vstupy!$B$5*(1+Vstupy!$B$16)^A194</f>
        <v>148450.5620660531</v>
      </c>
      <c r="H194" s="18">
        <f>IF(B194&gt;=Vstupy!$B$12,Vstupy!$B$11*(1+Vstupy!$B$16)^A194,0)</f>
        <v>0</v>
      </c>
      <c r="I194" s="18">
        <f t="shared" si="11"/>
        <v>26998439.587300364</v>
      </c>
    </row>
    <row r="195" spans="1:9">
      <c r="A195">
        <f t="shared" ref="A195:A258" si="12">A194+1</f>
        <v>193</v>
      </c>
      <c r="B195" s="17">
        <f>Vstupy!$B$8+A195/12</f>
        <v>46.083333333333329</v>
      </c>
      <c r="C195" s="18">
        <f t="shared" ref="C195:C258" si="13">I194</f>
        <v>26998439.587300364</v>
      </c>
      <c r="D195" s="18">
        <f>C195*Vstupy!$B$15</f>
        <v>215289.34863040768</v>
      </c>
      <c r="E195" s="18">
        <f>D195*Vstupy!$B$9</f>
        <v>32293.40229456115</v>
      </c>
      <c r="F195" s="18">
        <f t="shared" ref="F195:F258" si="14">D195-E195</f>
        <v>182995.94633584653</v>
      </c>
      <c r="G195" s="18">
        <f>Vstupy!$B$5*(1+Vstupy!$B$16)^A195</f>
        <v>148756.34591807527</v>
      </c>
      <c r="H195" s="18">
        <f>IF(B195&gt;=Vstupy!$B$12,Vstupy!$B$11*(1+Vstupy!$B$16)^A195,0)</f>
        <v>0</v>
      </c>
      <c r="I195" s="18">
        <f t="shared" ref="I195:I258" si="15">MAX(0,C195+F195-G195+H195)</f>
        <v>27032679.187718134</v>
      </c>
    </row>
    <row r="196" spans="1:9">
      <c r="A196">
        <f t="shared" si="12"/>
        <v>194</v>
      </c>
      <c r="B196" s="17">
        <f>Vstupy!$B$8+A196/12</f>
        <v>46.166666666666671</v>
      </c>
      <c r="C196" s="18">
        <f t="shared" si="13"/>
        <v>27032679.187718134</v>
      </c>
      <c r="D196" s="18">
        <f>C196*Vstupy!$B$15</f>
        <v>215562.38001236855</v>
      </c>
      <c r="E196" s="18">
        <f>D196*Vstupy!$B$9</f>
        <v>32334.357001855282</v>
      </c>
      <c r="F196" s="18">
        <f t="shared" si="14"/>
        <v>183228.02301051328</v>
      </c>
      <c r="G196" s="18">
        <f>Vstupy!$B$5*(1+Vstupy!$B$16)^A196</f>
        <v>149062.75963476661</v>
      </c>
      <c r="H196" s="18">
        <f>IF(B196&gt;=Vstupy!$B$12,Vstupy!$B$11*(1+Vstupy!$B$16)^A196,0)</f>
        <v>0</v>
      </c>
      <c r="I196" s="18">
        <f t="shared" si="15"/>
        <v>27066844.451093882</v>
      </c>
    </row>
    <row r="197" spans="1:9">
      <c r="A197">
        <f t="shared" si="12"/>
        <v>195</v>
      </c>
      <c r="B197" s="17">
        <f>Vstupy!$B$8+A197/12</f>
        <v>46.25</v>
      </c>
      <c r="C197" s="18">
        <f t="shared" si="13"/>
        <v>27066844.451093882</v>
      </c>
      <c r="D197" s="18">
        <f>C197*Vstupy!$B$15</f>
        <v>215834.81862031724</v>
      </c>
      <c r="E197" s="18">
        <f>D197*Vstupy!$B$9</f>
        <v>32375.222793047586</v>
      </c>
      <c r="F197" s="18">
        <f t="shared" si="14"/>
        <v>183459.59582726966</v>
      </c>
      <c r="G197" s="18">
        <f>Vstupy!$B$5*(1+Vstupy!$B$16)^A197</f>
        <v>149369.80451354515</v>
      </c>
      <c r="H197" s="18">
        <f>IF(B197&gt;=Vstupy!$B$12,Vstupy!$B$11*(1+Vstupy!$B$16)^A197,0)</f>
        <v>0</v>
      </c>
      <c r="I197" s="18">
        <f t="shared" si="15"/>
        <v>27100934.242407609</v>
      </c>
    </row>
    <row r="198" spans="1:9">
      <c r="A198">
        <f t="shared" si="12"/>
        <v>196</v>
      </c>
      <c r="B198" s="17">
        <f>Vstupy!$B$8+A198/12</f>
        <v>46.333333333333329</v>
      </c>
      <c r="C198" s="18">
        <f t="shared" si="13"/>
        <v>27100934.242407609</v>
      </c>
      <c r="D198" s="18">
        <f>C198*Vstupy!$B$15</f>
        <v>216106.65540344492</v>
      </c>
      <c r="E198" s="18">
        <f>D198*Vstupy!$B$9</f>
        <v>32415.998310516738</v>
      </c>
      <c r="F198" s="18">
        <f t="shared" si="14"/>
        <v>183690.65709292819</v>
      </c>
      <c r="G198" s="18">
        <f>Vstupy!$B$5*(1+Vstupy!$B$16)^A198</f>
        <v>149677.48185450147</v>
      </c>
      <c r="H198" s="18">
        <f>IF(B198&gt;=Vstupy!$B$12,Vstupy!$B$11*(1+Vstupy!$B$16)^A198,0)</f>
        <v>0</v>
      </c>
      <c r="I198" s="18">
        <f t="shared" si="15"/>
        <v>27134947.417646036</v>
      </c>
    </row>
    <row r="199" spans="1:9">
      <c r="A199">
        <f t="shared" si="12"/>
        <v>197</v>
      </c>
      <c r="B199" s="17">
        <f>Vstupy!$B$8+A199/12</f>
        <v>46.416666666666671</v>
      </c>
      <c r="C199" s="18">
        <f t="shared" si="13"/>
        <v>27134947.417646036</v>
      </c>
      <c r="D199" s="18">
        <f>C199*Vstupy!$B$15</f>
        <v>216377.88123922906</v>
      </c>
      <c r="E199" s="18">
        <f>D199*Vstupy!$B$9</f>
        <v>32456.682185884358</v>
      </c>
      <c r="F199" s="18">
        <f t="shared" si="14"/>
        <v>183921.1990533447</v>
      </c>
      <c r="G199" s="18">
        <f>Vstupy!$B$5*(1+Vstupy!$B$16)^A199</f>
        <v>149985.7929604041</v>
      </c>
      <c r="H199" s="18">
        <f>IF(B199&gt;=Vstupy!$B$12,Vstupy!$B$11*(1+Vstupy!$B$16)^A199,0)</f>
        <v>0</v>
      </c>
      <c r="I199" s="18">
        <f t="shared" si="15"/>
        <v>27168882.823738974</v>
      </c>
    </row>
    <row r="200" spans="1:9">
      <c r="A200">
        <f t="shared" si="12"/>
        <v>198</v>
      </c>
      <c r="B200" s="17">
        <f>Vstupy!$B$8+A200/12</f>
        <v>46.5</v>
      </c>
      <c r="C200" s="18">
        <f t="shared" si="13"/>
        <v>27168882.823738974</v>
      </c>
      <c r="D200" s="18">
        <f>C200*Vstupy!$B$15</f>
        <v>216648.48693292603</v>
      </c>
      <c r="E200" s="18">
        <f>D200*Vstupy!$B$9</f>
        <v>32497.273039938904</v>
      </c>
      <c r="F200" s="18">
        <f t="shared" si="14"/>
        <v>184151.21389298711</v>
      </c>
      <c r="G200" s="18">
        <f>Vstupy!$B$5*(1+Vstupy!$B$16)^A200</f>
        <v>150294.73913670506</v>
      </c>
      <c r="H200" s="18">
        <f>IF(B200&gt;=Vstupy!$B$12,Vstupy!$B$11*(1+Vstupy!$B$16)^A200,0)</f>
        <v>0</v>
      </c>
      <c r="I200" s="18">
        <f t="shared" si="15"/>
        <v>27202739.298495259</v>
      </c>
    </row>
    <row r="201" spans="1:9">
      <c r="A201">
        <f t="shared" si="12"/>
        <v>199</v>
      </c>
      <c r="B201" s="17">
        <f>Vstupy!$B$8+A201/12</f>
        <v>46.583333333333329</v>
      </c>
      <c r="C201" s="18">
        <f t="shared" si="13"/>
        <v>27202739.298495259</v>
      </c>
      <c r="D201" s="18">
        <f>C201*Vstupy!$B$15</f>
        <v>216918.46321706026</v>
      </c>
      <c r="E201" s="18">
        <f>D201*Vstupy!$B$9</f>
        <v>32537.769482559037</v>
      </c>
      <c r="F201" s="18">
        <f t="shared" si="14"/>
        <v>184380.69373450123</v>
      </c>
      <c r="G201" s="18">
        <f>Vstupy!$B$5*(1+Vstupy!$B$16)^A201</f>
        <v>150604.3216915454</v>
      </c>
      <c r="H201" s="18">
        <f>IF(B201&gt;=Vstupy!$B$12,Vstupy!$B$11*(1+Vstupy!$B$16)^A201,0)</f>
        <v>0</v>
      </c>
      <c r="I201" s="18">
        <f t="shared" si="15"/>
        <v>27236515.670538213</v>
      </c>
    </row>
    <row r="202" spans="1:9">
      <c r="A202">
        <f t="shared" si="12"/>
        <v>200</v>
      </c>
      <c r="B202" s="17">
        <f>Vstupy!$B$8+A202/12</f>
        <v>46.666666666666671</v>
      </c>
      <c r="C202" s="18">
        <f t="shared" si="13"/>
        <v>27236515.670538213</v>
      </c>
      <c r="D202" s="18">
        <f>C202*Vstupy!$B$15</f>
        <v>217187.80075090969</v>
      </c>
      <c r="E202" s="18">
        <f>D202*Vstupy!$B$9</f>
        <v>32578.170112636453</v>
      </c>
      <c r="F202" s="18">
        <f t="shared" si="14"/>
        <v>184609.63063827323</v>
      </c>
      <c r="G202" s="18">
        <f>Vstupy!$B$5*(1+Vstupy!$B$16)^A202</f>
        <v>150914.5419357607</v>
      </c>
      <c r="H202" s="18">
        <f>IF(B202&gt;=Vstupy!$B$12,Vstupy!$B$11*(1+Vstupy!$B$16)^A202,0)</f>
        <v>0</v>
      </c>
      <c r="I202" s="18">
        <f t="shared" si="15"/>
        <v>27270210.759240724</v>
      </c>
    </row>
    <row r="203" spans="1:9">
      <c r="A203">
        <f t="shared" si="12"/>
        <v>201</v>
      </c>
      <c r="B203" s="17">
        <f>Vstupy!$B$8+A203/12</f>
        <v>46.75</v>
      </c>
      <c r="C203" s="18">
        <f t="shared" si="13"/>
        <v>27270210.759240724</v>
      </c>
      <c r="D203" s="18">
        <f>C203*Vstupy!$B$15</f>
        <v>217456.49011998787</v>
      </c>
      <c r="E203" s="18">
        <f>D203*Vstupy!$B$9</f>
        <v>32618.47351799818</v>
      </c>
      <c r="F203" s="18">
        <f t="shared" si="14"/>
        <v>184838.01660198969</v>
      </c>
      <c r="G203" s="18">
        <f>Vstupy!$B$5*(1+Vstupy!$B$16)^A203</f>
        <v>151225.40118288671</v>
      </c>
      <c r="H203" s="18">
        <f>IF(B203&gt;=Vstupy!$B$12,Vstupy!$B$11*(1+Vstupy!$B$16)^A203,0)</f>
        <v>0</v>
      </c>
      <c r="I203" s="18">
        <f t="shared" si="15"/>
        <v>27303823.374659829</v>
      </c>
    </row>
    <row r="204" spans="1:9">
      <c r="A204">
        <f t="shared" si="12"/>
        <v>202</v>
      </c>
      <c r="B204" s="17">
        <f>Vstupy!$B$8+A204/12</f>
        <v>46.833333333333329</v>
      </c>
      <c r="C204" s="18">
        <f t="shared" si="13"/>
        <v>27303823.374659829</v>
      </c>
      <c r="D204" s="18">
        <f>C204*Vstupy!$B$15</f>
        <v>217724.52183552255</v>
      </c>
      <c r="E204" s="18">
        <f>D204*Vstupy!$B$9</f>
        <v>32658.678275328381</v>
      </c>
      <c r="F204" s="18">
        <f t="shared" si="14"/>
        <v>185065.84356019416</v>
      </c>
      <c r="G204" s="18">
        <f>Vstupy!$B$5*(1+Vstupy!$B$16)^A204</f>
        <v>151536.90074916472</v>
      </c>
      <c r="H204" s="18">
        <f>IF(B204&gt;=Vstupy!$B$12,Vstupy!$B$11*(1+Vstupy!$B$16)^A204,0)</f>
        <v>0</v>
      </c>
      <c r="I204" s="18">
        <f t="shared" si="15"/>
        <v>27337352.317470856</v>
      </c>
    </row>
    <row r="205" spans="1:9">
      <c r="A205">
        <f t="shared" si="12"/>
        <v>203</v>
      </c>
      <c r="B205" s="17">
        <f>Vstupy!$B$8+A205/12</f>
        <v>46.916666666666671</v>
      </c>
      <c r="C205" s="18">
        <f t="shared" si="13"/>
        <v>27337352.317470856</v>
      </c>
      <c r="D205" s="18">
        <f>C205*Vstupy!$B$15</f>
        <v>217991.88633393036</v>
      </c>
      <c r="E205" s="18">
        <f>D205*Vstupy!$B$9</f>
        <v>32698.782950089553</v>
      </c>
      <c r="F205" s="18">
        <f t="shared" si="14"/>
        <v>185293.10338384082</v>
      </c>
      <c r="G205" s="18">
        <f>Vstupy!$B$5*(1+Vstupy!$B$16)^A205</f>
        <v>151849.04195354739</v>
      </c>
      <c r="H205" s="18">
        <f>IF(B205&gt;=Vstupy!$B$12,Vstupy!$B$11*(1+Vstupy!$B$16)^A205,0)</f>
        <v>0</v>
      </c>
      <c r="I205" s="18">
        <f t="shared" si="15"/>
        <v>27370796.378901146</v>
      </c>
    </row>
    <row r="206" spans="1:9">
      <c r="A206">
        <f t="shared" si="12"/>
        <v>204</v>
      </c>
      <c r="B206" s="17">
        <f>Vstupy!$B$8+A206/12</f>
        <v>47</v>
      </c>
      <c r="C206" s="18">
        <f t="shared" si="13"/>
        <v>27370796.378901146</v>
      </c>
      <c r="D206" s="18">
        <f>C206*Vstupy!$B$15</f>
        <v>218258.57397628837</v>
      </c>
      <c r="E206" s="18">
        <f>D206*Vstupy!$B$9</f>
        <v>32738.786096443255</v>
      </c>
      <c r="F206" s="18">
        <f t="shared" si="14"/>
        <v>185519.78787984513</v>
      </c>
      <c r="G206" s="18">
        <f>Vstupy!$B$5*(1+Vstupy!$B$16)^A206</f>
        <v>152161.82611770421</v>
      </c>
      <c r="H206" s="18">
        <f>IF(B206&gt;=Vstupy!$B$12,Vstupy!$B$11*(1+Vstupy!$B$16)^A206,0)</f>
        <v>0</v>
      </c>
      <c r="I206" s="18">
        <f t="shared" si="15"/>
        <v>27404154.340663288</v>
      </c>
    </row>
    <row r="207" spans="1:9">
      <c r="A207">
        <f t="shared" si="12"/>
        <v>205</v>
      </c>
      <c r="B207" s="17">
        <f>Vstupy!$B$8+A207/12</f>
        <v>47.083333333333329</v>
      </c>
      <c r="C207" s="18">
        <f t="shared" si="13"/>
        <v>27404154.340663288</v>
      </c>
      <c r="D207" s="18">
        <f>C207*Vstupy!$B$15</f>
        <v>218524.57504780171</v>
      </c>
      <c r="E207" s="18">
        <f>D207*Vstupy!$B$9</f>
        <v>32778.686257170259</v>
      </c>
      <c r="F207" s="18">
        <f t="shared" si="14"/>
        <v>185745.88879063146</v>
      </c>
      <c r="G207" s="18">
        <f>Vstupy!$B$5*(1+Vstupy!$B$16)^A207</f>
        <v>152475.25456602694</v>
      </c>
      <c r="H207" s="18">
        <f>IF(B207&gt;=Vstupy!$B$12,Vstupy!$B$11*(1+Vstupy!$B$16)^A207,0)</f>
        <v>0</v>
      </c>
      <c r="I207" s="18">
        <f t="shared" si="15"/>
        <v>27437424.974887889</v>
      </c>
    </row>
    <row r="208" spans="1:9">
      <c r="A208">
        <f t="shared" si="12"/>
        <v>206</v>
      </c>
      <c r="B208" s="17">
        <f>Vstupy!$B$8+A208/12</f>
        <v>47.166666666666671</v>
      </c>
      <c r="C208" s="18">
        <f t="shared" si="13"/>
        <v>27437424.974887889</v>
      </c>
      <c r="D208" s="18">
        <f>C208*Vstupy!$B$15</f>
        <v>218789.87975726736</v>
      </c>
      <c r="E208" s="18">
        <f>D208*Vstupy!$B$9</f>
        <v>32818.4819635901</v>
      </c>
      <c r="F208" s="18">
        <f t="shared" si="14"/>
        <v>185971.39779367726</v>
      </c>
      <c r="G208" s="18">
        <f>Vstupy!$B$5*(1+Vstupy!$B$16)^A208</f>
        <v>152789.32862563553</v>
      </c>
      <c r="H208" s="18">
        <f>IF(B208&gt;=Vstupy!$B$12,Vstupy!$B$11*(1+Vstupy!$B$16)^A208,0)</f>
        <v>0</v>
      </c>
      <c r="I208" s="18">
        <f t="shared" si="15"/>
        <v>27470607.044055931</v>
      </c>
    </row>
    <row r="209" spans="1:9">
      <c r="A209">
        <f t="shared" si="12"/>
        <v>207</v>
      </c>
      <c r="B209" s="17">
        <f>Vstupy!$B$8+A209/12</f>
        <v>47.25</v>
      </c>
      <c r="C209" s="18">
        <f t="shared" si="13"/>
        <v>27470607.044055931</v>
      </c>
      <c r="D209" s="18">
        <f>C209*Vstupy!$B$15</f>
        <v>219054.47823653492</v>
      </c>
      <c r="E209" s="18">
        <f>D209*Vstupy!$B$9</f>
        <v>32858.171735480239</v>
      </c>
      <c r="F209" s="18">
        <f t="shared" si="14"/>
        <v>186196.30650105467</v>
      </c>
      <c r="G209" s="18">
        <f>Vstupy!$B$5*(1+Vstupy!$B$16)^A209</f>
        <v>153104.04962638358</v>
      </c>
      <c r="H209" s="18">
        <f>IF(B209&gt;=Vstupy!$B$12,Vstupy!$B$11*(1+Vstupy!$B$16)^A209,0)</f>
        <v>0</v>
      </c>
      <c r="I209" s="18">
        <f t="shared" si="15"/>
        <v>27503699.300930601</v>
      </c>
    </row>
    <row r="210" spans="1:9">
      <c r="A210">
        <f t="shared" si="12"/>
        <v>208</v>
      </c>
      <c r="B210" s="17">
        <f>Vstupy!$B$8+A210/12</f>
        <v>47.333333333333329</v>
      </c>
      <c r="C210" s="18">
        <f t="shared" si="13"/>
        <v>27503699.300930601</v>
      </c>
      <c r="D210" s="18">
        <f>C210*Vstupy!$B$15</f>
        <v>219318.36053996292</v>
      </c>
      <c r="E210" s="18">
        <f>D210*Vstupy!$B$9</f>
        <v>32897.754080994433</v>
      </c>
      <c r="F210" s="18">
        <f t="shared" si="14"/>
        <v>186420.60645896848</v>
      </c>
      <c r="G210" s="18">
        <f>Vstupy!$B$5*(1+Vstupy!$B$16)^A210</f>
        <v>153419.41890086379</v>
      </c>
      <c r="H210" s="18">
        <f>IF(B210&gt;=Vstupy!$B$12,Vstupy!$B$11*(1+Vstupy!$B$16)^A210,0)</f>
        <v>0</v>
      </c>
      <c r="I210" s="18">
        <f t="shared" si="15"/>
        <v>27536700.488488708</v>
      </c>
    </row>
    <row r="211" spans="1:9">
      <c r="A211">
        <f t="shared" si="12"/>
        <v>209</v>
      </c>
      <c r="B211" s="17">
        <f>Vstupy!$B$8+A211/12</f>
        <v>47.416666666666671</v>
      </c>
      <c r="C211" s="18">
        <f t="shared" si="13"/>
        <v>27536700.488488708</v>
      </c>
      <c r="D211" s="18">
        <f>C211*Vstupy!$B$15</f>
        <v>219581.51664387184</v>
      </c>
      <c r="E211" s="18">
        <f>D211*Vstupy!$B$9</f>
        <v>32937.227496580774</v>
      </c>
      <c r="F211" s="18">
        <f t="shared" si="14"/>
        <v>186644.28914729107</v>
      </c>
      <c r="G211" s="18">
        <f>Vstupy!$B$5*(1+Vstupy!$B$16)^A211</f>
        <v>153735.43778441398</v>
      </c>
      <c r="H211" s="18">
        <f>IF(B211&gt;=Vstupy!$B$12,Vstupy!$B$11*(1+Vstupy!$B$16)^A211,0)</f>
        <v>0</v>
      </c>
      <c r="I211" s="18">
        <f t="shared" si="15"/>
        <v>27569609.339851584</v>
      </c>
    </row>
    <row r="212" spans="1:9">
      <c r="A212">
        <f t="shared" si="12"/>
        <v>210</v>
      </c>
      <c r="B212" s="17">
        <f>Vstupy!$B$8+A212/12</f>
        <v>47.5</v>
      </c>
      <c r="C212" s="18">
        <f t="shared" si="13"/>
        <v>27569609.339851584</v>
      </c>
      <c r="D212" s="18">
        <f>C212*Vstupy!$B$15</f>
        <v>219843.93644599334</v>
      </c>
      <c r="E212" s="18">
        <f>D212*Vstupy!$B$9</f>
        <v>32976.590466898997</v>
      </c>
      <c r="F212" s="18">
        <f t="shared" si="14"/>
        <v>186867.34597909433</v>
      </c>
      <c r="G212" s="18">
        <f>Vstupy!$B$5*(1+Vstupy!$B$16)^A212</f>
        <v>154052.10761512246</v>
      </c>
      <c r="H212" s="18">
        <f>IF(B212&gt;=Vstupy!$B$12,Vstupy!$B$11*(1+Vstupy!$B$16)^A212,0)</f>
        <v>0</v>
      </c>
      <c r="I212" s="18">
        <f t="shared" si="15"/>
        <v>27602424.578215558</v>
      </c>
    </row>
    <row r="213" spans="1:9">
      <c r="A213">
        <f t="shared" si="12"/>
        <v>211</v>
      </c>
      <c r="B213" s="17">
        <f>Vstupy!$B$8+A213/12</f>
        <v>47.583333333333329</v>
      </c>
      <c r="C213" s="18">
        <f t="shared" si="13"/>
        <v>27602424.578215558</v>
      </c>
      <c r="D213" s="18">
        <f>C213*Vstupy!$B$15</f>
        <v>220105.60976491563</v>
      </c>
      <c r="E213" s="18">
        <f>D213*Vstupy!$B$9</f>
        <v>33015.841464737343</v>
      </c>
      <c r="F213" s="18">
        <f t="shared" si="14"/>
        <v>187089.76830017829</v>
      </c>
      <c r="G213" s="18">
        <f>Vstupy!$B$5*(1+Vstupy!$B$16)^A213</f>
        <v>154369.42973383379</v>
      </c>
      <c r="H213" s="18">
        <f>IF(B213&gt;=Vstupy!$B$12,Vstupy!$B$11*(1+Vstupy!$B$16)^A213,0)</f>
        <v>0</v>
      </c>
      <c r="I213" s="18">
        <f t="shared" si="15"/>
        <v>27635144.916781902</v>
      </c>
    </row>
    <row r="214" spans="1:9">
      <c r="A214">
        <f t="shared" si="12"/>
        <v>212</v>
      </c>
      <c r="B214" s="17">
        <f>Vstupy!$B$8+A214/12</f>
        <v>47.666666666666671</v>
      </c>
      <c r="C214" s="18">
        <f t="shared" si="13"/>
        <v>27635144.916781902</v>
      </c>
      <c r="D214" s="18">
        <f>C214*Vstupy!$B$15</f>
        <v>220366.52633952492</v>
      </c>
      <c r="E214" s="18">
        <f>D214*Vstupy!$B$9</f>
        <v>33054.978950928737</v>
      </c>
      <c r="F214" s="18">
        <f t="shared" si="14"/>
        <v>187311.54738859617</v>
      </c>
      <c r="G214" s="18">
        <f>Vstupy!$B$5*(1+Vstupy!$B$16)^A214</f>
        <v>154687.40548415453</v>
      </c>
      <c r="H214" s="18">
        <f>IF(B214&gt;=Vstupy!$B$12,Vstupy!$B$11*(1+Vstupy!$B$16)^A214,0)</f>
        <v>0</v>
      </c>
      <c r="I214" s="18">
        <f t="shared" si="15"/>
        <v>27667769.058686342</v>
      </c>
    </row>
    <row r="215" spans="1:9">
      <c r="A215">
        <f t="shared" si="12"/>
        <v>213</v>
      </c>
      <c r="B215" s="17">
        <f>Vstupy!$B$8+A215/12</f>
        <v>47.75</v>
      </c>
      <c r="C215" s="18">
        <f t="shared" si="13"/>
        <v>27667769.058686342</v>
      </c>
      <c r="D215" s="18">
        <f>C215*Vstupy!$B$15</f>
        <v>220626.6758284434</v>
      </c>
      <c r="E215" s="18">
        <f>D215*Vstupy!$B$9</f>
        <v>33094.001374266511</v>
      </c>
      <c r="F215" s="18">
        <f t="shared" si="14"/>
        <v>187532.67445417689</v>
      </c>
      <c r="G215" s="18">
        <f>Vstupy!$B$5*(1+Vstupy!$B$16)^A215</f>
        <v>155006.03621245862</v>
      </c>
      <c r="H215" s="18">
        <f>IF(B215&gt;=Vstupy!$B$12,Vstupy!$B$11*(1+Vstupy!$B$16)^A215,0)</f>
        <v>0</v>
      </c>
      <c r="I215" s="18">
        <f t="shared" si="15"/>
        <v>27700295.696928062</v>
      </c>
    </row>
    <row r="216" spans="1:9">
      <c r="A216">
        <f t="shared" si="12"/>
        <v>214</v>
      </c>
      <c r="B216" s="17">
        <f>Vstupy!$B$8+A216/12</f>
        <v>47.833333333333329</v>
      </c>
      <c r="C216" s="18">
        <f t="shared" si="13"/>
        <v>27700295.696928062</v>
      </c>
      <c r="D216" s="18">
        <f>C216*Vstupy!$B$15</f>
        <v>220886.04780946302</v>
      </c>
      <c r="E216" s="18">
        <f>D216*Vstupy!$B$9</f>
        <v>33132.907171419451</v>
      </c>
      <c r="F216" s="18">
        <f t="shared" si="14"/>
        <v>187753.14063804358</v>
      </c>
      <c r="G216" s="18">
        <f>Vstupy!$B$5*(1+Vstupy!$B$16)^A216</f>
        <v>155325.3232678936</v>
      </c>
      <c r="H216" s="18">
        <f>IF(B216&gt;=Vstupy!$B$12,Vstupy!$B$11*(1+Vstupy!$B$16)^A216,0)</f>
        <v>0</v>
      </c>
      <c r="I216" s="18">
        <f t="shared" si="15"/>
        <v>27732723.514298212</v>
      </c>
    </row>
    <row r="217" spans="1:9">
      <c r="A217">
        <f t="shared" si="12"/>
        <v>215</v>
      </c>
      <c r="B217" s="17">
        <f>Vstupy!$B$8+A217/12</f>
        <v>47.916666666666671</v>
      </c>
      <c r="C217" s="18">
        <f t="shared" si="13"/>
        <v>27732723.514298212</v>
      </c>
      <c r="D217" s="18">
        <f>C217*Vstupy!$B$15</f>
        <v>221144.63177897545</v>
      </c>
      <c r="E217" s="18">
        <f>D217*Vstupy!$B$9</f>
        <v>33171.694766846318</v>
      </c>
      <c r="F217" s="18">
        <f t="shared" si="14"/>
        <v>187972.93701212914</v>
      </c>
      <c r="G217" s="18">
        <f>Vstupy!$B$5*(1+Vstupy!$B$16)^A217</f>
        <v>155645.26800238588</v>
      </c>
      <c r="H217" s="18">
        <f>IF(B217&gt;=Vstupy!$B$12,Vstupy!$B$11*(1+Vstupy!$B$16)^A217,0)</f>
        <v>0</v>
      </c>
      <c r="I217" s="18">
        <f t="shared" si="15"/>
        <v>27765051.183307953</v>
      </c>
    </row>
    <row r="218" spans="1:9">
      <c r="A218">
        <f t="shared" si="12"/>
        <v>216</v>
      </c>
      <c r="B218" s="17">
        <f>Vstupy!$B$8+A218/12</f>
        <v>48</v>
      </c>
      <c r="C218" s="18">
        <f t="shared" si="13"/>
        <v>27765051.183307953</v>
      </c>
      <c r="D218" s="18">
        <f>C218*Vstupy!$B$15</f>
        <v>221402.41715139826</v>
      </c>
      <c r="E218" s="18">
        <f>D218*Vstupy!$B$9</f>
        <v>33210.362572709739</v>
      </c>
      <c r="F218" s="18">
        <f t="shared" si="14"/>
        <v>188192.05457868852</v>
      </c>
      <c r="G218" s="18">
        <f>Vstupy!$B$5*(1+Vstupy!$B$16)^A218</f>
        <v>155965.87177064657</v>
      </c>
      <c r="H218" s="18">
        <f>IF(B218&gt;=Vstupy!$B$12,Vstupy!$B$11*(1+Vstupy!$B$16)^A218,0)</f>
        <v>0</v>
      </c>
      <c r="I218" s="18">
        <f t="shared" si="15"/>
        <v>27797277.366115995</v>
      </c>
    </row>
    <row r="219" spans="1:9">
      <c r="A219">
        <f t="shared" si="12"/>
        <v>217</v>
      </c>
      <c r="B219" s="17">
        <f>Vstupy!$B$8+A219/12</f>
        <v>48.083333333333329</v>
      </c>
      <c r="C219" s="18">
        <f t="shared" si="13"/>
        <v>27797277.366115995</v>
      </c>
      <c r="D219" s="18">
        <f>C219*Vstupy!$B$15</f>
        <v>221659.39325859709</v>
      </c>
      <c r="E219" s="18">
        <f>D219*Vstupy!$B$9</f>
        <v>33248.908988789561</v>
      </c>
      <c r="F219" s="18">
        <f t="shared" si="14"/>
        <v>188410.48426980752</v>
      </c>
      <c r="G219" s="18">
        <f>Vstupy!$B$5*(1+Vstupy!$B$16)^A219</f>
        <v>156287.13593017744</v>
      </c>
      <c r="H219" s="18">
        <f>IF(B219&gt;=Vstupy!$B$12,Vstupy!$B$11*(1+Vstupy!$B$16)^A219,0)</f>
        <v>0</v>
      </c>
      <c r="I219" s="18">
        <f t="shared" si="15"/>
        <v>27829400.714455627</v>
      </c>
    </row>
    <row r="220" spans="1:9">
      <c r="A220">
        <f t="shared" si="12"/>
        <v>218</v>
      </c>
      <c r="B220" s="17">
        <f>Vstupy!$B$8+A220/12</f>
        <v>48.166666666666671</v>
      </c>
      <c r="C220" s="18">
        <f t="shared" si="13"/>
        <v>27829400.714455627</v>
      </c>
      <c r="D220" s="18">
        <f>C220*Vstupy!$B$15</f>
        <v>221915.54934930391</v>
      </c>
      <c r="E220" s="18">
        <f>D220*Vstupy!$B$9</f>
        <v>33287.332402395587</v>
      </c>
      <c r="F220" s="18">
        <f t="shared" si="14"/>
        <v>188628.21694690833</v>
      </c>
      <c r="G220" s="18">
        <f>Vstupy!$B$5*(1+Vstupy!$B$16)^A220</f>
        <v>156609.06184127624</v>
      </c>
      <c r="H220" s="18">
        <f>IF(B220&gt;=Vstupy!$B$12,Vstupy!$B$11*(1+Vstupy!$B$16)^A220,0)</f>
        <v>0</v>
      </c>
      <c r="I220" s="18">
        <f t="shared" si="15"/>
        <v>27861419.869561259</v>
      </c>
    </row>
    <row r="221" spans="1:9">
      <c r="A221">
        <f t="shared" si="12"/>
        <v>219</v>
      </c>
      <c r="B221" s="17">
        <f>Vstupy!$B$8+A221/12</f>
        <v>48.25</v>
      </c>
      <c r="C221" s="18">
        <f t="shared" si="13"/>
        <v>27861419.869561259</v>
      </c>
      <c r="D221" s="18">
        <f>C221*Vstupy!$B$15</f>
        <v>222170.87458853106</v>
      </c>
      <c r="E221" s="18">
        <f>D221*Vstupy!$B$9</f>
        <v>33325.631188279658</v>
      </c>
      <c r="F221" s="18">
        <f t="shared" si="14"/>
        <v>188845.24340025141</v>
      </c>
      <c r="G221" s="18">
        <f>Vstupy!$B$5*(1+Vstupy!$B$16)^A221</f>
        <v>156931.65086704295</v>
      </c>
      <c r="H221" s="18">
        <f>IF(B221&gt;=Vstupy!$B$12,Vstupy!$B$11*(1+Vstupy!$B$16)^A221,0)</f>
        <v>0</v>
      </c>
      <c r="I221" s="18">
        <f t="shared" si="15"/>
        <v>27893333.462094467</v>
      </c>
    </row>
    <row r="222" spans="1:9">
      <c r="A222">
        <f t="shared" si="12"/>
        <v>220</v>
      </c>
      <c r="B222" s="17">
        <f>Vstupy!$B$8+A222/12</f>
        <v>48.333333333333329</v>
      </c>
      <c r="C222" s="18">
        <f t="shared" si="13"/>
        <v>27893333.462094467</v>
      </c>
      <c r="D222" s="18">
        <f>C222*Vstupy!$B$15</f>
        <v>222425.3580569817</v>
      </c>
      <c r="E222" s="18">
        <f>D222*Vstupy!$B$9</f>
        <v>33363.803708547253</v>
      </c>
      <c r="F222" s="18">
        <f t="shared" si="14"/>
        <v>189061.55434843444</v>
      </c>
      <c r="G222" s="18">
        <f>Vstupy!$B$5*(1+Vstupy!$B$16)^A222</f>
        <v>157254.90437338519</v>
      </c>
      <c r="H222" s="18">
        <f>IF(B222&gt;=Vstupy!$B$12,Vstupy!$B$11*(1+Vstupy!$B$16)^A222,0)</f>
        <v>0</v>
      </c>
      <c r="I222" s="18">
        <f t="shared" si="15"/>
        <v>27925140.112069517</v>
      </c>
    </row>
    <row r="223" spans="1:9">
      <c r="A223">
        <f t="shared" si="12"/>
        <v>221</v>
      </c>
      <c r="B223" s="17">
        <f>Vstupy!$B$8+A223/12</f>
        <v>48.416666666666671</v>
      </c>
      <c r="C223" s="18">
        <f t="shared" si="13"/>
        <v>27925140.112069517</v>
      </c>
      <c r="D223" s="18">
        <f>C223*Vstupy!$B$15</f>
        <v>222678.98875045573</v>
      </c>
      <c r="E223" s="18">
        <f>D223*Vstupy!$B$9</f>
        <v>33401.848312568356</v>
      </c>
      <c r="F223" s="18">
        <f t="shared" si="14"/>
        <v>189277.14043788737</v>
      </c>
      <c r="G223" s="18">
        <f>Vstupy!$B$5*(1+Vstupy!$B$16)^A223</f>
        <v>157578.82372902409</v>
      </c>
      <c r="H223" s="18">
        <f>IF(B223&gt;=Vstupy!$B$12,Vstupy!$B$11*(1+Vstupy!$B$16)^A223,0)</f>
        <v>0</v>
      </c>
      <c r="I223" s="18">
        <f t="shared" si="15"/>
        <v>27956838.42877838</v>
      </c>
    </row>
    <row r="224" spans="1:9">
      <c r="A224">
        <f t="shared" si="12"/>
        <v>222</v>
      </c>
      <c r="B224" s="17">
        <f>Vstupy!$B$8+A224/12</f>
        <v>48.5</v>
      </c>
      <c r="C224" s="18">
        <f t="shared" si="13"/>
        <v>27956838.42877838</v>
      </c>
      <c r="D224" s="18">
        <f>C224*Vstupy!$B$15</f>
        <v>222931.75557925206</v>
      </c>
      <c r="E224" s="18">
        <f>D224*Vstupy!$B$9</f>
        <v>33439.763336887809</v>
      </c>
      <c r="F224" s="18">
        <f t="shared" si="14"/>
        <v>189491.99224236424</v>
      </c>
      <c r="G224" s="18">
        <f>Vstupy!$B$5*(1+Vstupy!$B$16)^A224</f>
        <v>157903.41030550029</v>
      </c>
      <c r="H224" s="18">
        <f>IF(B224&gt;=Vstupy!$B$12,Vstupy!$B$11*(1+Vstupy!$B$16)^A224,0)</f>
        <v>0</v>
      </c>
      <c r="I224" s="18">
        <f t="shared" si="15"/>
        <v>27988427.010715246</v>
      </c>
    </row>
    <row r="225" spans="1:9">
      <c r="A225">
        <f t="shared" si="12"/>
        <v>223</v>
      </c>
      <c r="B225" s="17">
        <f>Vstupy!$B$8+A225/12</f>
        <v>48.583333333333329</v>
      </c>
      <c r="C225" s="18">
        <f t="shared" si="13"/>
        <v>27988427.010715246</v>
      </c>
      <c r="D225" s="18">
        <f>C225*Vstupy!$B$15</f>
        <v>223183.64736756656</v>
      </c>
      <c r="E225" s="18">
        <f>D225*Vstupy!$B$9</f>
        <v>33477.547105134981</v>
      </c>
      <c r="F225" s="18">
        <f t="shared" si="14"/>
        <v>189706.10026243157</v>
      </c>
      <c r="G225" s="18">
        <f>Vstupy!$B$5*(1+Vstupy!$B$16)^A225</f>
        <v>158228.66547717946</v>
      </c>
      <c r="H225" s="18">
        <f>IF(B225&gt;=Vstupy!$B$12,Vstupy!$B$11*(1+Vstupy!$B$16)^A225,0)</f>
        <v>0</v>
      </c>
      <c r="I225" s="18">
        <f t="shared" si="15"/>
        <v>28019904.445500501</v>
      </c>
    </row>
    <row r="226" spans="1:9">
      <c r="A226">
        <f t="shared" si="12"/>
        <v>224</v>
      </c>
      <c r="B226" s="17">
        <f>Vstupy!$B$8+A226/12</f>
        <v>48.666666666666671</v>
      </c>
      <c r="C226" s="18">
        <f t="shared" si="13"/>
        <v>28019904.445500501</v>
      </c>
      <c r="D226" s="18">
        <f>C226*Vstupy!$B$15</f>
        <v>223434.65285288586</v>
      </c>
      <c r="E226" s="18">
        <f>D226*Vstupy!$B$9</f>
        <v>33515.197927932881</v>
      </c>
      <c r="F226" s="18">
        <f t="shared" si="14"/>
        <v>189919.454924953</v>
      </c>
      <c r="G226" s="18">
        <f>Vstupy!$B$5*(1+Vstupy!$B$16)^A226</f>
        <v>158554.59062125813</v>
      </c>
      <c r="H226" s="18">
        <f>IF(B226&gt;=Vstupy!$B$12,Vstupy!$B$11*(1+Vstupy!$B$16)^A226,0)</f>
        <v>0</v>
      </c>
      <c r="I226" s="18">
        <f t="shared" si="15"/>
        <v>28051269.309804194</v>
      </c>
    </row>
    <row r="227" spans="1:9">
      <c r="A227">
        <f t="shared" si="12"/>
        <v>225</v>
      </c>
      <c r="B227" s="17">
        <f>Vstupy!$B$8+A227/12</f>
        <v>48.75</v>
      </c>
      <c r="C227" s="18">
        <f t="shared" si="13"/>
        <v>28051269.309804194</v>
      </c>
      <c r="D227" s="18">
        <f>C227*Vstupy!$B$15</f>
        <v>223684.76068537703</v>
      </c>
      <c r="E227" s="18">
        <f>D227*Vstupy!$B$9</f>
        <v>33552.714102806553</v>
      </c>
      <c r="F227" s="18">
        <f t="shared" si="14"/>
        <v>190132.04658257047</v>
      </c>
      <c r="G227" s="18">
        <f>Vstupy!$B$5*(1+Vstupy!$B$16)^A227</f>
        <v>158881.18711776985</v>
      </c>
      <c r="H227" s="18">
        <f>IF(B227&gt;=Vstupy!$B$12,Vstupy!$B$11*(1+Vstupy!$B$16)^A227,0)</f>
        <v>0</v>
      </c>
      <c r="I227" s="18">
        <f t="shared" si="15"/>
        <v>28082520.169268996</v>
      </c>
    </row>
    <row r="228" spans="1:9">
      <c r="A228">
        <f t="shared" si="12"/>
        <v>226</v>
      </c>
      <c r="B228" s="17">
        <f>Vstupy!$B$8+A228/12</f>
        <v>48.833333333333329</v>
      </c>
      <c r="C228" s="18">
        <f t="shared" si="13"/>
        <v>28082520.169268996</v>
      </c>
      <c r="D228" s="18">
        <f>C228*Vstupy!$B$15</f>
        <v>223933.95942727328</v>
      </c>
      <c r="E228" s="18">
        <f>D228*Vstupy!$B$9</f>
        <v>33590.09391409099</v>
      </c>
      <c r="F228" s="18">
        <f t="shared" si="14"/>
        <v>190343.8655131823</v>
      </c>
      <c r="G228" s="18">
        <f>Vstupy!$B$5*(1+Vstupy!$B$16)^A228</f>
        <v>159208.45634959071</v>
      </c>
      <c r="H228" s="18">
        <f>IF(B228&gt;=Vstupy!$B$12,Vstupy!$B$11*(1+Vstupy!$B$16)^A228,0)</f>
        <v>0</v>
      </c>
      <c r="I228" s="18">
        <f t="shared" si="15"/>
        <v>28113655.57843259</v>
      </c>
    </row>
    <row r="229" spans="1:9">
      <c r="A229">
        <f t="shared" si="12"/>
        <v>227</v>
      </c>
      <c r="B229" s="17">
        <f>Vstupy!$B$8+A229/12</f>
        <v>48.916666666666671</v>
      </c>
      <c r="C229" s="18">
        <f t="shared" si="13"/>
        <v>28113655.57843259</v>
      </c>
      <c r="D229" s="18">
        <f>C229*Vstupy!$B$15</f>
        <v>224182.23755225516</v>
      </c>
      <c r="E229" s="18">
        <f>D229*Vstupy!$B$9</f>
        <v>33627.335632838272</v>
      </c>
      <c r="F229" s="18">
        <f t="shared" si="14"/>
        <v>190554.90191941688</v>
      </c>
      <c r="G229" s="18">
        <f>Vstupy!$B$5*(1+Vstupy!$B$16)^A229</f>
        <v>159536.39970244528</v>
      </c>
      <c r="H229" s="18">
        <f>IF(B229&gt;=Vstupy!$B$12,Vstupy!$B$11*(1+Vstupy!$B$16)^A229,0)</f>
        <v>0</v>
      </c>
      <c r="I229" s="18">
        <f t="shared" si="15"/>
        <v>28144674.080649562</v>
      </c>
    </row>
    <row r="230" spans="1:9">
      <c r="A230">
        <f t="shared" si="12"/>
        <v>228</v>
      </c>
      <c r="B230" s="17">
        <f>Vstupy!$B$8+A230/12</f>
        <v>49</v>
      </c>
      <c r="C230" s="18">
        <f t="shared" si="13"/>
        <v>28144674.080649562</v>
      </c>
      <c r="D230" s="18">
        <f>C230*Vstupy!$B$15</f>
        <v>224429.58344482756</v>
      </c>
      <c r="E230" s="18">
        <f>D230*Vstupy!$B$9</f>
        <v>33664.437516724131</v>
      </c>
      <c r="F230" s="18">
        <f t="shared" si="14"/>
        <v>190765.14592810342</v>
      </c>
      <c r="G230" s="18">
        <f>Vstupy!$B$5*(1+Vstupy!$B$16)^A230</f>
        <v>159865.01856491252</v>
      </c>
      <c r="H230" s="18">
        <f>IF(B230&gt;=Vstupy!$B$12,Vstupy!$B$11*(1+Vstupy!$B$16)^A230,0)</f>
        <v>0</v>
      </c>
      <c r="I230" s="18">
        <f t="shared" si="15"/>
        <v>28175574.208012752</v>
      </c>
    </row>
    <row r="231" spans="1:9">
      <c r="A231">
        <f t="shared" si="12"/>
        <v>229</v>
      </c>
      <c r="B231" s="17">
        <f>Vstupy!$B$8+A231/12</f>
        <v>49.083333333333329</v>
      </c>
      <c r="C231" s="18">
        <f t="shared" si="13"/>
        <v>28175574.208012752</v>
      </c>
      <c r="D231" s="18">
        <f>C231*Vstupy!$B$15</f>
        <v>224675.98539969264</v>
      </c>
      <c r="E231" s="18">
        <f>D231*Vstupy!$B$9</f>
        <v>33701.397809953894</v>
      </c>
      <c r="F231" s="18">
        <f t="shared" si="14"/>
        <v>190974.58758973875</v>
      </c>
      <c r="G231" s="18">
        <f>Vstupy!$B$5*(1+Vstupy!$B$16)^A231</f>
        <v>160194.31432843162</v>
      </c>
      <c r="H231" s="18">
        <f>IF(B231&gt;=Vstupy!$B$12,Vstupy!$B$11*(1+Vstupy!$B$16)^A231,0)</f>
        <v>0</v>
      </c>
      <c r="I231" s="18">
        <f t="shared" si="15"/>
        <v>28206354.481274057</v>
      </c>
    </row>
    <row r="232" spans="1:9">
      <c r="A232">
        <f t="shared" si="12"/>
        <v>230</v>
      </c>
      <c r="B232" s="17">
        <f>Vstupy!$B$8+A232/12</f>
        <v>49.166666666666671</v>
      </c>
      <c r="C232" s="18">
        <f t="shared" si="13"/>
        <v>28206354.481274057</v>
      </c>
      <c r="D232" s="18">
        <f>C232*Vstupy!$B$15</f>
        <v>224921.43162111833</v>
      </c>
      <c r="E232" s="18">
        <f>D232*Vstupy!$B$9</f>
        <v>33738.214743167751</v>
      </c>
      <c r="F232" s="18">
        <f t="shared" si="14"/>
        <v>191183.21687795059</v>
      </c>
      <c r="G232" s="18">
        <f>Vstupy!$B$5*(1+Vstupy!$B$16)^A232</f>
        <v>160524.28838730787</v>
      </c>
      <c r="H232" s="18">
        <f>IF(B232&gt;=Vstupy!$B$12,Vstupy!$B$11*(1+Vstupy!$B$16)^A232,0)</f>
        <v>0</v>
      </c>
      <c r="I232" s="18">
        <f t="shared" si="15"/>
        <v>28237013.409764703</v>
      </c>
    </row>
    <row r="233" spans="1:9">
      <c r="A233">
        <f t="shared" si="12"/>
        <v>231</v>
      </c>
      <c r="B233" s="17">
        <f>Vstupy!$B$8+A233/12</f>
        <v>49.25</v>
      </c>
      <c r="C233" s="18">
        <f t="shared" si="13"/>
        <v>28237013.409764703</v>
      </c>
      <c r="D233" s="18">
        <f>C233*Vstupy!$B$15</f>
        <v>225165.91022230245</v>
      </c>
      <c r="E233" s="18">
        <f>D233*Vstupy!$B$9</f>
        <v>33774.886533345365</v>
      </c>
      <c r="F233" s="18">
        <f t="shared" si="14"/>
        <v>191391.0236889571</v>
      </c>
      <c r="G233" s="18">
        <f>Vstupy!$B$5*(1+Vstupy!$B$16)^A233</f>
        <v>160854.94213871879</v>
      </c>
      <c r="H233" s="18">
        <f>IF(B233&gt;=Vstupy!$B$12,Vstupy!$B$11*(1+Vstupy!$B$16)^A233,0)</f>
        <v>0</v>
      </c>
      <c r="I233" s="18">
        <f t="shared" si="15"/>
        <v>28267549.49131494</v>
      </c>
    </row>
    <row r="234" spans="1:9">
      <c r="A234">
        <f t="shared" si="12"/>
        <v>232</v>
      </c>
      <c r="B234" s="17">
        <f>Vstupy!$B$8+A234/12</f>
        <v>49.333333333333329</v>
      </c>
      <c r="C234" s="18">
        <f t="shared" si="13"/>
        <v>28267549.49131494</v>
      </c>
      <c r="D234" s="18">
        <f>C234*Vstupy!$B$15</f>
        <v>225409.40922473249</v>
      </c>
      <c r="E234" s="18">
        <f>D234*Vstupy!$B$9</f>
        <v>33811.41138370987</v>
      </c>
      <c r="F234" s="18">
        <f t="shared" si="14"/>
        <v>191597.99784102262</v>
      </c>
      <c r="G234" s="18">
        <f>Vstupy!$B$5*(1+Vstupy!$B$16)^A234</f>
        <v>161186.27698271957</v>
      </c>
      <c r="H234" s="18">
        <f>IF(B234&gt;=Vstupy!$B$12,Vstupy!$B$11*(1+Vstupy!$B$16)^A234,0)</f>
        <v>0</v>
      </c>
      <c r="I234" s="18">
        <f t="shared" si="15"/>
        <v>28297961.212173242</v>
      </c>
    </row>
    <row r="235" spans="1:9">
      <c r="A235">
        <f t="shared" si="12"/>
        <v>233</v>
      </c>
      <c r="B235" s="17">
        <f>Vstupy!$B$8+A235/12</f>
        <v>49.416666666666671</v>
      </c>
      <c r="C235" s="18">
        <f t="shared" si="13"/>
        <v>28297961.212173242</v>
      </c>
      <c r="D235" s="18">
        <f>C235*Vstupy!$B$15</f>
        <v>225651.91655754123</v>
      </c>
      <c r="E235" s="18">
        <f>D235*Vstupy!$B$9</f>
        <v>33847.787483631182</v>
      </c>
      <c r="F235" s="18">
        <f t="shared" si="14"/>
        <v>191804.12907391007</v>
      </c>
      <c r="G235" s="18">
        <f>Vstupy!$B$5*(1+Vstupy!$B$16)^A235</f>
        <v>161518.29432224951</v>
      </c>
      <c r="H235" s="18">
        <f>IF(B235&gt;=Vstupy!$B$12,Vstupy!$B$11*(1+Vstupy!$B$16)^A235,0)</f>
        <v>0</v>
      </c>
      <c r="I235" s="18">
        <f t="shared" si="15"/>
        <v>28328247.046924904</v>
      </c>
    </row>
    <row r="236" spans="1:9">
      <c r="A236">
        <f t="shared" si="12"/>
        <v>234</v>
      </c>
      <c r="B236" s="17">
        <f>Vstupy!$B$8+A236/12</f>
        <v>49.5</v>
      </c>
      <c r="C236" s="18">
        <f t="shared" si="13"/>
        <v>28328247.046924904</v>
      </c>
      <c r="D236" s="18">
        <f>C236*Vstupy!$B$15</f>
        <v>225893.42005685755</v>
      </c>
      <c r="E236" s="18">
        <f>D236*Vstupy!$B$9</f>
        <v>33884.013008528629</v>
      </c>
      <c r="F236" s="18">
        <f t="shared" si="14"/>
        <v>192009.40704832893</v>
      </c>
      <c r="G236" s="18">
        <f>Vstupy!$B$5*(1+Vstupy!$B$16)^A236</f>
        <v>161850.99556313761</v>
      </c>
      <c r="H236" s="18">
        <f>IF(B236&gt;=Vstupy!$B$12,Vstupy!$B$11*(1+Vstupy!$B$16)^A236,0)</f>
        <v>0</v>
      </c>
      <c r="I236" s="18">
        <f t="shared" si="15"/>
        <v>28358405.458410095</v>
      </c>
    </row>
    <row r="237" spans="1:9">
      <c r="A237">
        <f t="shared" si="12"/>
        <v>235</v>
      </c>
      <c r="B237" s="17">
        <f>Vstupy!$B$8+A237/12</f>
        <v>49.583333333333329</v>
      </c>
      <c r="C237" s="18">
        <f t="shared" si="13"/>
        <v>28358405.458410095</v>
      </c>
      <c r="D237" s="18">
        <f>C237*Vstupy!$B$15</f>
        <v>226133.90746515314</v>
      </c>
      <c r="E237" s="18">
        <f>D237*Vstupy!$B$9</f>
        <v>33920.086119772968</v>
      </c>
      <c r="F237" s="18">
        <f t="shared" si="14"/>
        <v>192213.82134538016</v>
      </c>
      <c r="G237" s="18">
        <f>Vstupy!$B$5*(1+Vstupy!$B$16)^A237</f>
        <v>162184.38211410871</v>
      </c>
      <c r="H237" s="18">
        <f>IF(B237&gt;=Vstupy!$B$12,Vstupy!$B$11*(1+Vstupy!$B$16)^A237,0)</f>
        <v>0</v>
      </c>
      <c r="I237" s="18">
        <f t="shared" si="15"/>
        <v>28388434.897641368</v>
      </c>
    </row>
    <row r="238" spans="1:9">
      <c r="A238">
        <f t="shared" si="12"/>
        <v>236</v>
      </c>
      <c r="B238" s="17">
        <f>Vstupy!$B$8+A238/12</f>
        <v>49.666666666666671</v>
      </c>
      <c r="C238" s="18">
        <f t="shared" si="13"/>
        <v>28388434.897641368</v>
      </c>
      <c r="D238" s="18">
        <f>C238*Vstupy!$B$15</f>
        <v>226373.36643058452</v>
      </c>
      <c r="E238" s="18">
        <f>D238*Vstupy!$B$9</f>
        <v>33956.004964587679</v>
      </c>
      <c r="F238" s="18">
        <f t="shared" si="14"/>
        <v>192417.36146599683</v>
      </c>
      <c r="G238" s="18">
        <f>Vstupy!$B$5*(1+Vstupy!$B$16)^A238</f>
        <v>162518.45538678937</v>
      </c>
      <c r="H238" s="18">
        <f>IF(B238&gt;=Vstupy!$B$12,Vstupy!$B$11*(1+Vstupy!$B$16)^A238,0)</f>
        <v>0</v>
      </c>
      <c r="I238" s="18">
        <f t="shared" si="15"/>
        <v>28418333.803720579</v>
      </c>
    </row>
    <row r="239" spans="1:9">
      <c r="A239">
        <f t="shared" si="12"/>
        <v>237</v>
      </c>
      <c r="B239" s="17">
        <f>Vstupy!$B$8+A239/12</f>
        <v>49.75</v>
      </c>
      <c r="C239" s="18">
        <f t="shared" si="13"/>
        <v>28418333.803720579</v>
      </c>
      <c r="D239" s="18">
        <f>C239*Vstupy!$B$15</f>
        <v>226611.78450633076</v>
      </c>
      <c r="E239" s="18">
        <f>D239*Vstupy!$B$9</f>
        <v>33991.76767594961</v>
      </c>
      <c r="F239" s="18">
        <f t="shared" si="14"/>
        <v>192620.01683038115</v>
      </c>
      <c r="G239" s="18">
        <f>Vstupy!$B$5*(1+Vstupy!$B$16)^A239</f>
        <v>162853.2167957139</v>
      </c>
      <c r="H239" s="18">
        <f>IF(B239&gt;=Vstupy!$B$12,Vstupy!$B$11*(1+Vstupy!$B$16)^A239,0)</f>
        <v>0</v>
      </c>
      <c r="I239" s="18">
        <f t="shared" si="15"/>
        <v>28448100.603755247</v>
      </c>
    </row>
    <row r="240" spans="1:9">
      <c r="A240">
        <f t="shared" si="12"/>
        <v>238</v>
      </c>
      <c r="B240" s="17">
        <f>Vstupy!$B$8+A240/12</f>
        <v>49.833333333333329</v>
      </c>
      <c r="C240" s="18">
        <f t="shared" si="13"/>
        <v>28448100.603755247</v>
      </c>
      <c r="D240" s="18">
        <f>C240*Vstupy!$B$15</f>
        <v>226849.14914992629</v>
      </c>
      <c r="E240" s="18">
        <f>D240*Vstupy!$B$9</f>
        <v>34027.372372488942</v>
      </c>
      <c r="F240" s="18">
        <f t="shared" si="14"/>
        <v>192821.77677743736</v>
      </c>
      <c r="G240" s="18">
        <f>Vstupy!$B$5*(1+Vstupy!$B$16)^A240</f>
        <v>163188.6677583303</v>
      </c>
      <c r="H240" s="18">
        <f>IF(B240&gt;=Vstupy!$B$12,Vstupy!$B$11*(1+Vstupy!$B$16)^A240,0)</f>
        <v>0</v>
      </c>
      <c r="I240" s="18">
        <f t="shared" si="15"/>
        <v>28477733.712774355</v>
      </c>
    </row>
    <row r="241" spans="1:9">
      <c r="A241">
        <f t="shared" si="12"/>
        <v>239</v>
      </c>
      <c r="B241" s="17">
        <f>Vstupy!$B$8+A241/12</f>
        <v>49.916666666666671</v>
      </c>
      <c r="C241" s="18">
        <f t="shared" si="13"/>
        <v>28477733.712774355</v>
      </c>
      <c r="D241" s="18">
        <f>C241*Vstupy!$B$15</f>
        <v>227085.44772258968</v>
      </c>
      <c r="E241" s="18">
        <f>D241*Vstupy!$B$9</f>
        <v>34062.817158388454</v>
      </c>
      <c r="F241" s="18">
        <f t="shared" si="14"/>
        <v>193022.63056420122</v>
      </c>
      <c r="G241" s="18">
        <f>Vstupy!$B$5*(1+Vstupy!$B$16)^A241</f>
        <v>163524.8096950062</v>
      </c>
      <c r="H241" s="18">
        <f>IF(B241&gt;=Vstupy!$B$12,Vstupy!$B$11*(1+Vstupy!$B$16)^A241,0)</f>
        <v>0</v>
      </c>
      <c r="I241" s="18">
        <f t="shared" si="15"/>
        <v>28507231.533643551</v>
      </c>
    </row>
    <row r="242" spans="1:9">
      <c r="A242">
        <f t="shared" si="12"/>
        <v>240</v>
      </c>
      <c r="B242" s="17">
        <f>Vstupy!$B$8+A242/12</f>
        <v>50</v>
      </c>
      <c r="C242" s="18">
        <f t="shared" si="13"/>
        <v>28507231.533643551</v>
      </c>
      <c r="D242" s="18">
        <f>C242*Vstupy!$B$15</f>
        <v>227320.6674885473</v>
      </c>
      <c r="E242" s="18">
        <f>D242*Vstupy!$B$9</f>
        <v>34098.100123282093</v>
      </c>
      <c r="F242" s="18">
        <f t="shared" si="14"/>
        <v>193222.56736526522</v>
      </c>
      <c r="G242" s="18">
        <f>Vstupy!$B$5*(1+Vstupy!$B$16)^A242</f>
        <v>163861.64402903509</v>
      </c>
      <c r="H242" s="18">
        <f>IF(B242&gt;=Vstupy!$B$12,Vstupy!$B$11*(1+Vstupy!$B$16)^A242,0)</f>
        <v>0</v>
      </c>
      <c r="I242" s="18">
        <f t="shared" si="15"/>
        <v>28536592.456979781</v>
      </c>
    </row>
    <row r="243" spans="1:9">
      <c r="A243">
        <f t="shared" si="12"/>
        <v>241</v>
      </c>
      <c r="B243" s="17">
        <f>Vstupy!$B$8+A243/12</f>
        <v>50.083333333333329</v>
      </c>
      <c r="C243" s="18">
        <f t="shared" si="13"/>
        <v>28536592.456979781</v>
      </c>
      <c r="D243" s="18">
        <f>C243*Vstupy!$B$15</f>
        <v>227554.79561435268</v>
      </c>
      <c r="E243" s="18">
        <f>D243*Vstupy!$B$9</f>
        <v>34133.219342152901</v>
      </c>
      <c r="F243" s="18">
        <f t="shared" si="14"/>
        <v>193421.57627219977</v>
      </c>
      <c r="G243" s="18">
        <f>Vstupy!$B$5*(1+Vstupy!$B$16)^A243</f>
        <v>164199.17218664219</v>
      </c>
      <c r="H243" s="18">
        <f>IF(B243&gt;=Vstupy!$B$12,Vstupy!$B$11*(1+Vstupy!$B$16)^A243,0)</f>
        <v>0</v>
      </c>
      <c r="I243" s="18">
        <f t="shared" si="15"/>
        <v>28565814.861065339</v>
      </c>
    </row>
    <row r="244" spans="1:9">
      <c r="A244">
        <f t="shared" si="12"/>
        <v>242</v>
      </c>
      <c r="B244" s="17">
        <f>Vstupy!$B$8+A244/12</f>
        <v>50.166666666666671</v>
      </c>
      <c r="C244" s="18">
        <f t="shared" si="13"/>
        <v>28565814.861065339</v>
      </c>
      <c r="D244" s="18">
        <f>C244*Vstupy!$B$15</f>
        <v>227787.81916820109</v>
      </c>
      <c r="E244" s="18">
        <f>D244*Vstupy!$B$9</f>
        <v>34168.172875230164</v>
      </c>
      <c r="F244" s="18">
        <f t="shared" si="14"/>
        <v>193619.64629297092</v>
      </c>
      <c r="G244" s="18">
        <f>Vstupy!$B$5*(1+Vstupy!$B$16)^A244</f>
        <v>164537.39559699039</v>
      </c>
      <c r="H244" s="18">
        <f>IF(B244&gt;=Vstupy!$B$12,Vstupy!$B$11*(1+Vstupy!$B$16)^A244,0)</f>
        <v>0</v>
      </c>
      <c r="I244" s="18">
        <f t="shared" si="15"/>
        <v>28594897.111761317</v>
      </c>
    </row>
    <row r="245" spans="1:9">
      <c r="A245">
        <f t="shared" si="12"/>
        <v>243</v>
      </c>
      <c r="B245" s="17">
        <f>Vstupy!$B$8+A245/12</f>
        <v>50.25</v>
      </c>
      <c r="C245" s="18">
        <f t="shared" si="13"/>
        <v>28594897.111761317</v>
      </c>
      <c r="D245" s="18">
        <f>C245*Vstupy!$B$15</f>
        <v>228019.72511923939</v>
      </c>
      <c r="E245" s="18">
        <f>D245*Vstupy!$B$9</f>
        <v>34202.95876788591</v>
      </c>
      <c r="F245" s="18">
        <f t="shared" si="14"/>
        <v>193816.76635135349</v>
      </c>
      <c r="G245" s="18">
        <f>Vstupy!$B$5*(1+Vstupy!$B$16)^A245</f>
        <v>164876.31569218647</v>
      </c>
      <c r="H245" s="18">
        <f>IF(B245&gt;=Vstupy!$B$12,Vstupy!$B$11*(1+Vstupy!$B$16)^A245,0)</f>
        <v>0</v>
      </c>
      <c r="I245" s="18">
        <f t="shared" si="15"/>
        <v>28623837.562420484</v>
      </c>
    </row>
    <row r="246" spans="1:9">
      <c r="A246">
        <f t="shared" si="12"/>
        <v>244</v>
      </c>
      <c r="B246" s="17">
        <f>Vstupy!$B$8+A246/12</f>
        <v>50.333333333333329</v>
      </c>
      <c r="C246" s="18">
        <f t="shared" si="13"/>
        <v>28623837.562420484</v>
      </c>
      <c r="D246" s="18">
        <f>C246*Vstupy!$B$15</f>
        <v>228250.50033687137</v>
      </c>
      <c r="E246" s="18">
        <f>D246*Vstupy!$B$9</f>
        <v>34237.575050530701</v>
      </c>
      <c r="F246" s="18">
        <f t="shared" si="14"/>
        <v>194012.92528634067</v>
      </c>
      <c r="G246" s="18">
        <f>Vstupy!$B$5*(1+Vstupy!$B$16)^A246</f>
        <v>165215.93390728734</v>
      </c>
      <c r="H246" s="18">
        <f>IF(B246&gt;=Vstupy!$B$12,Vstupy!$B$11*(1+Vstupy!$B$16)^A246,0)</f>
        <v>0</v>
      </c>
      <c r="I246" s="18">
        <f t="shared" si="15"/>
        <v>28652634.553799536</v>
      </c>
    </row>
    <row r="247" spans="1:9">
      <c r="A247">
        <f t="shared" si="12"/>
        <v>245</v>
      </c>
      <c r="B247" s="17">
        <f>Vstupy!$B$8+A247/12</f>
        <v>50.416666666666671</v>
      </c>
      <c r="C247" s="18">
        <f t="shared" si="13"/>
        <v>28652634.553799536</v>
      </c>
      <c r="D247" s="18">
        <f>C247*Vstupy!$B$15</f>
        <v>228480.13159005786</v>
      </c>
      <c r="E247" s="18">
        <f>D247*Vstupy!$B$9</f>
        <v>34272.019738508679</v>
      </c>
      <c r="F247" s="18">
        <f t="shared" si="14"/>
        <v>194208.11185154918</v>
      </c>
      <c r="G247" s="18">
        <f>Vstupy!$B$5*(1+Vstupy!$B$16)^A247</f>
        <v>165556.25168030549</v>
      </c>
      <c r="H247" s="18">
        <f>IF(B247&gt;=Vstupy!$B$12,Vstupy!$B$11*(1+Vstupy!$B$16)^A247,0)</f>
        <v>0</v>
      </c>
      <c r="I247" s="18">
        <f t="shared" si="15"/>
        <v>28681286.41397078</v>
      </c>
    </row>
    <row r="248" spans="1:9">
      <c r="A248">
        <f t="shared" si="12"/>
        <v>246</v>
      </c>
      <c r="B248" s="17">
        <f>Vstupy!$B$8+A248/12</f>
        <v>50.5</v>
      </c>
      <c r="C248" s="18">
        <f t="shared" si="13"/>
        <v>28681286.41397078</v>
      </c>
      <c r="D248" s="18">
        <f>C248*Vstupy!$B$15</f>
        <v>228708.60554661267</v>
      </c>
      <c r="E248" s="18">
        <f>D248*Vstupy!$B$9</f>
        <v>34306.290831991901</v>
      </c>
      <c r="F248" s="18">
        <f t="shared" si="14"/>
        <v>194402.31471462076</v>
      </c>
      <c r="G248" s="18">
        <f>Vstupy!$B$5*(1+Vstupy!$B$16)^A248</f>
        <v>165897.2704522158</v>
      </c>
      <c r="H248" s="18">
        <f>IF(B248&gt;=Vstupy!$B$12,Vstupy!$B$11*(1+Vstupy!$B$16)^A248,0)</f>
        <v>0</v>
      </c>
      <c r="I248" s="18">
        <f t="shared" si="15"/>
        <v>28709791.458233185</v>
      </c>
    </row>
    <row r="249" spans="1:9">
      <c r="A249">
        <f t="shared" si="12"/>
        <v>247</v>
      </c>
      <c r="B249" s="17">
        <f>Vstupy!$B$8+A249/12</f>
        <v>50.583333333333329</v>
      </c>
      <c r="C249" s="18">
        <f t="shared" si="13"/>
        <v>28709791.458233185</v>
      </c>
      <c r="D249" s="18">
        <f>C249*Vstupy!$B$15</f>
        <v>228935.90877249319</v>
      </c>
      <c r="E249" s="18">
        <f>D249*Vstupy!$B$9</f>
        <v>34340.386315873977</v>
      </c>
      <c r="F249" s="18">
        <f t="shared" si="14"/>
        <v>194595.52245661922</v>
      </c>
      <c r="G249" s="18">
        <f>Vstupy!$B$5*(1+Vstupy!$B$16)^A249</f>
        <v>166238.9916669612</v>
      </c>
      <c r="H249" s="18">
        <f>IF(B249&gt;=Vstupy!$B$12,Vstupy!$B$11*(1+Vstupy!$B$16)^A249,0)</f>
        <v>0</v>
      </c>
      <c r="I249" s="18">
        <f t="shared" si="15"/>
        <v>28738147.989022844</v>
      </c>
    </row>
    <row r="250" spans="1:9">
      <c r="A250">
        <f t="shared" si="12"/>
        <v>248</v>
      </c>
      <c r="B250" s="17">
        <f>Vstupy!$B$8+A250/12</f>
        <v>50.666666666666671</v>
      </c>
      <c r="C250" s="18">
        <f t="shared" si="13"/>
        <v>28738147.989022844</v>
      </c>
      <c r="D250" s="18">
        <f>C250*Vstupy!$B$15</f>
        <v>229162.02773108648</v>
      </c>
      <c r="E250" s="18">
        <f>D250*Vstupy!$B$9</f>
        <v>34374.30415966297</v>
      </c>
      <c r="F250" s="18">
        <f t="shared" si="14"/>
        <v>194787.7235714235</v>
      </c>
      <c r="G250" s="18">
        <f>Vstupy!$B$5*(1+Vstupy!$B$16)^A250</f>
        <v>166581.4167714589</v>
      </c>
      <c r="H250" s="18">
        <f>IF(B250&gt;=Vstupy!$B$12,Vstupy!$B$11*(1+Vstupy!$B$16)^A250,0)</f>
        <v>0</v>
      </c>
      <c r="I250" s="18">
        <f t="shared" si="15"/>
        <v>28766354.295822807</v>
      </c>
    </row>
    <row r="251" spans="1:9">
      <c r="A251">
        <f t="shared" si="12"/>
        <v>249</v>
      </c>
      <c r="B251" s="17">
        <f>Vstupy!$B$8+A251/12</f>
        <v>50.75</v>
      </c>
      <c r="C251" s="18">
        <f t="shared" si="13"/>
        <v>28766354.295822807</v>
      </c>
      <c r="D251" s="18">
        <f>C251*Vstupy!$B$15</f>
        <v>229386.94878249013</v>
      </c>
      <c r="E251" s="18">
        <f>D251*Vstupy!$B$9</f>
        <v>34408.042317373518</v>
      </c>
      <c r="F251" s="18">
        <f t="shared" si="14"/>
        <v>194978.9064651166</v>
      </c>
      <c r="G251" s="18">
        <f>Vstupy!$B$5*(1+Vstupy!$B$16)^A251</f>
        <v>166924.54721560652</v>
      </c>
      <c r="H251" s="18">
        <f>IF(B251&gt;=Vstupy!$B$12,Vstupy!$B$11*(1+Vstupy!$B$16)^A251,0)</f>
        <v>0</v>
      </c>
      <c r="I251" s="18">
        <f t="shared" si="15"/>
        <v>28794408.655072317</v>
      </c>
    </row>
    <row r="252" spans="1:9">
      <c r="A252">
        <f t="shared" si="12"/>
        <v>250</v>
      </c>
      <c r="B252" s="17">
        <f>Vstupy!$B$8+A252/12</f>
        <v>50.833333333333329</v>
      </c>
      <c r="C252" s="18">
        <f t="shared" si="13"/>
        <v>28794408.655072317</v>
      </c>
      <c r="D252" s="18">
        <f>C252*Vstupy!$B$15</f>
        <v>229610.65818278861</v>
      </c>
      <c r="E252" s="18">
        <f>D252*Vstupy!$B$9</f>
        <v>34441.598727418292</v>
      </c>
      <c r="F252" s="18">
        <f t="shared" si="14"/>
        <v>195169.05945537033</v>
      </c>
      <c r="G252" s="18">
        <f>Vstupy!$B$5*(1+Vstupy!$B$16)^A252</f>
        <v>167268.3844522883</v>
      </c>
      <c r="H252" s="18">
        <f>IF(B252&gt;=Vstupy!$B$12,Vstupy!$B$11*(1+Vstupy!$B$16)^A252,0)</f>
        <v>0</v>
      </c>
      <c r="I252" s="18">
        <f t="shared" si="15"/>
        <v>28822309.330075398</v>
      </c>
    </row>
    <row r="253" spans="1:9">
      <c r="A253">
        <f t="shared" si="12"/>
        <v>251</v>
      </c>
      <c r="B253" s="17">
        <f>Vstupy!$B$8+A253/12</f>
        <v>50.916666666666671</v>
      </c>
      <c r="C253" s="18">
        <f t="shared" si="13"/>
        <v>28822309.330075398</v>
      </c>
      <c r="D253" s="18">
        <f>C253*Vstupy!$B$15</f>
        <v>229833.1420833244</v>
      </c>
      <c r="E253" s="18">
        <f>D253*Vstupy!$B$9</f>
        <v>34474.971312498659</v>
      </c>
      <c r="F253" s="18">
        <f t="shared" si="14"/>
        <v>195358.17077082576</v>
      </c>
      <c r="G253" s="18">
        <f>Vstupy!$B$5*(1+Vstupy!$B$16)^A253</f>
        <v>167612.92993738112</v>
      </c>
      <c r="H253" s="18">
        <f>IF(B253&gt;=Vstupy!$B$12,Vstupy!$B$11*(1+Vstupy!$B$16)^A253,0)</f>
        <v>0</v>
      </c>
      <c r="I253" s="18">
        <f t="shared" si="15"/>
        <v>28850054.570908841</v>
      </c>
    </row>
    <row r="254" spans="1:9">
      <c r="A254">
        <f t="shared" si="12"/>
        <v>252</v>
      </c>
      <c r="B254" s="17">
        <f>Vstupy!$B$8+A254/12</f>
        <v>51</v>
      </c>
      <c r="C254" s="18">
        <f t="shared" si="13"/>
        <v>28850054.570908841</v>
      </c>
      <c r="D254" s="18">
        <f>C254*Vstupy!$B$15</f>
        <v>230054.38652996402</v>
      </c>
      <c r="E254" s="18">
        <f>D254*Vstupy!$B$9</f>
        <v>34508.157979494601</v>
      </c>
      <c r="F254" s="18">
        <f t="shared" si="14"/>
        <v>195546.22855046942</v>
      </c>
      <c r="G254" s="18">
        <f>Vstupy!$B$5*(1+Vstupy!$B$16)^A254</f>
        <v>167958.18512976076</v>
      </c>
      <c r="H254" s="18">
        <f>IF(B254&gt;=Vstupy!$B$12,Vstupy!$B$11*(1+Vstupy!$B$16)^A254,0)</f>
        <v>0</v>
      </c>
      <c r="I254" s="18">
        <f t="shared" si="15"/>
        <v>28877642.614329547</v>
      </c>
    </row>
    <row r="255" spans="1:9">
      <c r="A255">
        <f t="shared" si="12"/>
        <v>253</v>
      </c>
      <c r="B255" s="17">
        <f>Vstupy!$B$8+A255/12</f>
        <v>51.083333333333329</v>
      </c>
      <c r="C255" s="18">
        <f t="shared" si="13"/>
        <v>28877642.614329547</v>
      </c>
      <c r="D255" s="18">
        <f>C255*Vstupy!$B$15</f>
        <v>230274.37746235944</v>
      </c>
      <c r="E255" s="18">
        <f>D255*Vstupy!$B$9</f>
        <v>34541.156619353911</v>
      </c>
      <c r="F255" s="18">
        <f t="shared" si="14"/>
        <v>195733.22084300552</v>
      </c>
      <c r="G255" s="18">
        <f>Vstupy!$B$5*(1+Vstupy!$B$16)^A255</f>
        <v>168304.15149130797</v>
      </c>
      <c r="H255" s="18">
        <f>IF(B255&gt;=Vstupy!$B$12,Vstupy!$B$11*(1+Vstupy!$B$16)^A255,0)</f>
        <v>0</v>
      </c>
      <c r="I255" s="18">
        <f t="shared" si="15"/>
        <v>28905071.683681246</v>
      </c>
    </row>
    <row r="256" spans="1:9">
      <c r="A256">
        <f t="shared" si="12"/>
        <v>254</v>
      </c>
      <c r="B256" s="17">
        <f>Vstupy!$B$8+A256/12</f>
        <v>51.166666666666671</v>
      </c>
      <c r="C256" s="18">
        <f t="shared" si="13"/>
        <v>28905071.683681246</v>
      </c>
      <c r="D256" s="18">
        <f>C256*Vstupy!$B$15</f>
        <v>230493.10071320401</v>
      </c>
      <c r="E256" s="18">
        <f>D256*Vstupy!$B$9</f>
        <v>34573.965106980599</v>
      </c>
      <c r="F256" s="18">
        <f t="shared" si="14"/>
        <v>195919.13560622343</v>
      </c>
      <c r="G256" s="18">
        <f>Vstupy!$B$5*(1+Vstupy!$B$16)^A256</f>
        <v>168650.83048691487</v>
      </c>
      <c r="H256" s="18">
        <f>IF(B256&gt;=Vstupy!$B$12,Vstupy!$B$11*(1+Vstupy!$B$16)^A256,0)</f>
        <v>0</v>
      </c>
      <c r="I256" s="18">
        <f t="shared" si="15"/>
        <v>28932339.988800552</v>
      </c>
    </row>
    <row r="257" spans="1:9">
      <c r="A257">
        <f t="shared" si="12"/>
        <v>255</v>
      </c>
      <c r="B257" s="17">
        <f>Vstupy!$B$8+A257/12</f>
        <v>51.25</v>
      </c>
      <c r="C257" s="18">
        <f t="shared" si="13"/>
        <v>28932339.988800552</v>
      </c>
      <c r="D257" s="18">
        <f>C257*Vstupy!$B$15</f>
        <v>230710.54200748357</v>
      </c>
      <c r="E257" s="18">
        <f>D257*Vstupy!$B$9</f>
        <v>34606.581301122533</v>
      </c>
      <c r="F257" s="18">
        <f t="shared" si="14"/>
        <v>196103.96070636105</v>
      </c>
      <c r="G257" s="18">
        <f>Vstupy!$B$5*(1+Vstupy!$B$16)^A257</f>
        <v>168998.22358449097</v>
      </c>
      <c r="H257" s="18">
        <f>IF(B257&gt;=Vstupy!$B$12,Vstupy!$B$11*(1+Vstupy!$B$16)^A257,0)</f>
        <v>0</v>
      </c>
      <c r="I257" s="18">
        <f t="shared" si="15"/>
        <v>28959445.725922421</v>
      </c>
    </row>
    <row r="258" spans="1:9">
      <c r="A258">
        <f t="shared" si="12"/>
        <v>256</v>
      </c>
      <c r="B258" s="17">
        <f>Vstupy!$B$8+A258/12</f>
        <v>51.333333333333329</v>
      </c>
      <c r="C258" s="18">
        <f t="shared" si="13"/>
        <v>28959445.725922421</v>
      </c>
      <c r="D258" s="18">
        <f>C258*Vstupy!$B$15</f>
        <v>230926.6869617223</v>
      </c>
      <c r="E258" s="18">
        <f>D258*Vstupy!$B$9</f>
        <v>34639.003044258345</v>
      </c>
      <c r="F258" s="18">
        <f t="shared" si="14"/>
        <v>196287.68391746396</v>
      </c>
      <c r="G258" s="18">
        <f>Vstupy!$B$5*(1+Vstupy!$B$16)^A258</f>
        <v>169346.33225496925</v>
      </c>
      <c r="H258" s="18">
        <f>IF(B258&gt;=Vstupy!$B$12,Vstupy!$B$11*(1+Vstupy!$B$16)^A258,0)</f>
        <v>0</v>
      </c>
      <c r="I258" s="18">
        <f t="shared" si="15"/>
        <v>28986387.077584915</v>
      </c>
    </row>
    <row r="259" spans="1:9">
      <c r="A259">
        <f t="shared" ref="A259:A322" si="16">A258+1</f>
        <v>257</v>
      </c>
      <c r="B259" s="17">
        <f>Vstupy!$B$8+A259/12</f>
        <v>51.416666666666671</v>
      </c>
      <c r="C259" s="18">
        <f t="shared" ref="C259:C322" si="17">I258</f>
        <v>28986387.077584915</v>
      </c>
      <c r="D259" s="18">
        <f>C259*Vstupy!$B$15</f>
        <v>231141.52108322352</v>
      </c>
      <c r="E259" s="18">
        <f>D259*Vstupy!$B$9</f>
        <v>34671.228162483523</v>
      </c>
      <c r="F259" s="18">
        <f t="shared" ref="F259:F322" si="18">D259-E259</f>
        <v>196470.29292074</v>
      </c>
      <c r="G259" s="18">
        <f>Vstupy!$B$5*(1+Vstupy!$B$16)^A259</f>
        <v>169695.15797231288</v>
      </c>
      <c r="H259" s="18">
        <f>IF(B259&gt;=Vstupy!$B$12,Vstupy!$B$11*(1+Vstupy!$B$16)^A259,0)</f>
        <v>0</v>
      </c>
      <c r="I259" s="18">
        <f t="shared" ref="I259:I322" si="19">MAX(0,C259+F259-G259+H259)</f>
        <v>29013162.21253334</v>
      </c>
    </row>
    <row r="260" spans="1:9">
      <c r="A260">
        <f t="shared" si="16"/>
        <v>258</v>
      </c>
      <c r="B260" s="17">
        <f>Vstupy!$B$8+A260/12</f>
        <v>51.5</v>
      </c>
      <c r="C260" s="18">
        <f t="shared" si="17"/>
        <v>29013162.21253334</v>
      </c>
      <c r="D260" s="18">
        <f>C260*Vstupy!$B$15</f>
        <v>231355.02976930508</v>
      </c>
      <c r="E260" s="18">
        <f>D260*Vstupy!$B$9</f>
        <v>34703.254465395759</v>
      </c>
      <c r="F260" s="18">
        <f t="shared" si="18"/>
        <v>196651.77530390932</v>
      </c>
      <c r="G260" s="18">
        <f>Vstupy!$B$5*(1+Vstupy!$B$16)^A260</f>
        <v>170044.70221352094</v>
      </c>
      <c r="H260" s="18">
        <f>IF(B260&gt;=Vstupy!$B$12,Vstupy!$B$11*(1+Vstupy!$B$16)^A260,0)</f>
        <v>0</v>
      </c>
      <c r="I260" s="18">
        <f t="shared" si="19"/>
        <v>29039769.285623726</v>
      </c>
    </row>
    <row r="261" spans="1:9">
      <c r="A261">
        <f t="shared" si="16"/>
        <v>259</v>
      </c>
      <c r="B261" s="17">
        <f>Vstupy!$B$8+A261/12</f>
        <v>51.583333333333329</v>
      </c>
      <c r="C261" s="18">
        <f t="shared" si="17"/>
        <v>29039769.285623726</v>
      </c>
      <c r="D261" s="18">
        <f>C261*Vstupy!$B$15</f>
        <v>231567.19830652993</v>
      </c>
      <c r="E261" s="18">
        <f>D261*Vstupy!$B$9</f>
        <v>34735.079745979485</v>
      </c>
      <c r="F261" s="18">
        <f t="shared" si="18"/>
        <v>196832.11856055044</v>
      </c>
      <c r="G261" s="18">
        <f>Vstupy!$B$5*(1+Vstupy!$B$16)^A261</f>
        <v>170394.96645863497</v>
      </c>
      <c r="H261" s="18">
        <f>IF(B261&gt;=Vstupy!$B$12,Vstupy!$B$11*(1+Vstupy!$B$16)^A261,0)</f>
        <v>0</v>
      </c>
      <c r="I261" s="18">
        <f t="shared" si="19"/>
        <v>29066206.437725641</v>
      </c>
    </row>
    <row r="262" spans="1:9">
      <c r="A262">
        <f t="shared" si="16"/>
        <v>260</v>
      </c>
      <c r="B262" s="17">
        <f>Vstupy!$B$8+A262/12</f>
        <v>51.666666666666671</v>
      </c>
      <c r="C262" s="18">
        <f t="shared" si="17"/>
        <v>29066206.437725641</v>
      </c>
      <c r="D262" s="18">
        <f>C262*Vstupy!$B$15</f>
        <v>231778.0118699309</v>
      </c>
      <c r="E262" s="18">
        <f>D262*Vstupy!$B$9</f>
        <v>34766.701780489631</v>
      </c>
      <c r="F262" s="18">
        <f t="shared" si="18"/>
        <v>197011.31008944125</v>
      </c>
      <c r="G262" s="18">
        <f>Vstupy!$B$5*(1+Vstupy!$B$16)^A262</f>
        <v>170745.9521907451</v>
      </c>
      <c r="H262" s="18">
        <f>IF(B262&gt;=Vstupy!$B$12,Vstupy!$B$11*(1+Vstupy!$B$16)^A262,0)</f>
        <v>0</v>
      </c>
      <c r="I262" s="18">
        <f t="shared" si="19"/>
        <v>29092471.795624338</v>
      </c>
    </row>
    <row r="263" spans="1:9">
      <c r="A263">
        <f t="shared" si="16"/>
        <v>261</v>
      </c>
      <c r="B263" s="17">
        <f>Vstupy!$B$8+A263/12</f>
        <v>51.75</v>
      </c>
      <c r="C263" s="18">
        <f t="shared" si="17"/>
        <v>29092471.795624338</v>
      </c>
      <c r="D263" s="18">
        <f>C263*Vstupy!$B$15</f>
        <v>231987.45552223054</v>
      </c>
      <c r="E263" s="18">
        <f>D263*Vstupy!$B$9</f>
        <v>34798.118328334582</v>
      </c>
      <c r="F263" s="18">
        <f t="shared" si="18"/>
        <v>197189.33719389595</v>
      </c>
      <c r="G263" s="18">
        <f>Vstupy!$B$5*(1+Vstupy!$B$16)^A263</f>
        <v>171097.66089599644</v>
      </c>
      <c r="H263" s="18">
        <f>IF(B263&gt;=Vstupy!$B$12,Vstupy!$B$11*(1+Vstupy!$B$16)^A263,0)</f>
        <v>0</v>
      </c>
      <c r="I263" s="18">
        <f t="shared" si="19"/>
        <v>29118563.471922237</v>
      </c>
    </row>
    <row r="264" spans="1:9">
      <c r="A264">
        <f t="shared" si="16"/>
        <v>262</v>
      </c>
      <c r="B264" s="17">
        <f>Vstupy!$B$8+A264/12</f>
        <v>51.833333333333329</v>
      </c>
      <c r="C264" s="18">
        <f t="shared" si="17"/>
        <v>29118563.471922237</v>
      </c>
      <c r="D264" s="18">
        <f>C264*Vstupy!$B$15</f>
        <v>232195.51421305549</v>
      </c>
      <c r="E264" s="18">
        <f>D264*Vstupy!$B$9</f>
        <v>34829.327131958322</v>
      </c>
      <c r="F264" s="18">
        <f t="shared" si="18"/>
        <v>197366.18708109716</v>
      </c>
      <c r="G264" s="18">
        <f>Vstupy!$B$5*(1+Vstupy!$B$16)^A264</f>
        <v>171450.09406359526</v>
      </c>
      <c r="H264" s="18">
        <f>IF(B264&gt;=Vstupy!$B$12,Vstupy!$B$11*(1+Vstupy!$B$16)^A264,0)</f>
        <v>0</v>
      </c>
      <c r="I264" s="18">
        <f t="shared" si="19"/>
        <v>29144479.564939741</v>
      </c>
    </row>
    <row r="265" spans="1:9">
      <c r="A265">
        <f t="shared" si="16"/>
        <v>263</v>
      </c>
      <c r="B265" s="17">
        <f>Vstupy!$B$8+A265/12</f>
        <v>51.916666666666671</v>
      </c>
      <c r="C265" s="18">
        <f t="shared" si="17"/>
        <v>29144479.564939741</v>
      </c>
      <c r="D265" s="18">
        <f>C265*Vstupy!$B$15</f>
        <v>232402.17277814558</v>
      </c>
      <c r="E265" s="18">
        <f>D265*Vstupy!$B$9</f>
        <v>34860.325916721835</v>
      </c>
      <c r="F265" s="18">
        <f t="shared" si="18"/>
        <v>197541.84686142375</v>
      </c>
      <c r="G265" s="18">
        <f>Vstupy!$B$5*(1+Vstupy!$B$16)^A265</f>
        <v>171803.25318581541</v>
      </c>
      <c r="H265" s="18">
        <f>IF(B265&gt;=Vstupy!$B$12,Vstupy!$B$11*(1+Vstupy!$B$16)^A265,0)</f>
        <v>0</v>
      </c>
      <c r="I265" s="18">
        <f t="shared" si="19"/>
        <v>29170218.158615347</v>
      </c>
    </row>
    <row r="266" spans="1:9">
      <c r="A266">
        <f t="shared" si="16"/>
        <v>264</v>
      </c>
      <c r="B266" s="17">
        <f>Vstupy!$B$8+A266/12</f>
        <v>52</v>
      </c>
      <c r="C266" s="18">
        <f t="shared" si="17"/>
        <v>29170218.158615347</v>
      </c>
      <c r="D266" s="18">
        <f>C266*Vstupy!$B$15</f>
        <v>232607.41593855736</v>
      </c>
      <c r="E266" s="18">
        <f>D266*Vstupy!$B$9</f>
        <v>34891.112390783601</v>
      </c>
      <c r="F266" s="18">
        <f t="shared" si="18"/>
        <v>197716.30354777374</v>
      </c>
      <c r="G266" s="18">
        <f>Vstupy!$B$5*(1+Vstupy!$B$16)^A266</f>
        <v>172157.13975800452</v>
      </c>
      <c r="H266" s="18">
        <f>IF(B266&gt;=Vstupy!$B$12,Vstupy!$B$11*(1+Vstupy!$B$16)^A266,0)</f>
        <v>0</v>
      </c>
      <c r="I266" s="18">
        <f t="shared" si="19"/>
        <v>29195777.322405115</v>
      </c>
    </row>
    <row r="267" spans="1:9">
      <c r="A267">
        <f t="shared" si="16"/>
        <v>265</v>
      </c>
      <c r="B267" s="17">
        <f>Vstupy!$B$8+A267/12</f>
        <v>52.083333333333329</v>
      </c>
      <c r="C267" s="18">
        <f t="shared" si="17"/>
        <v>29195777.322405115</v>
      </c>
      <c r="D267" s="18">
        <f>C267*Vstupy!$B$15</f>
        <v>232811.22829986233</v>
      </c>
      <c r="E267" s="18">
        <f>D267*Vstupy!$B$9</f>
        <v>34921.684244979348</v>
      </c>
      <c r="F267" s="18">
        <f t="shared" si="18"/>
        <v>197889.54405488298</v>
      </c>
      <c r="G267" s="18">
        <f>Vstupy!$B$5*(1+Vstupy!$B$16)^A267</f>
        <v>172511.75527859046</v>
      </c>
      <c r="H267" s="18">
        <f>IF(B267&gt;=Vstupy!$B$12,Vstupy!$B$11*(1+Vstupy!$B$16)^A267,0)</f>
        <v>0</v>
      </c>
      <c r="I267" s="18">
        <f t="shared" si="19"/>
        <v>29221155.111181408</v>
      </c>
    </row>
    <row r="268" spans="1:9">
      <c r="A268">
        <f t="shared" si="16"/>
        <v>266</v>
      </c>
      <c r="B268" s="17">
        <f>Vstupy!$B$8+A268/12</f>
        <v>52.166666666666671</v>
      </c>
      <c r="C268" s="18">
        <f t="shared" si="17"/>
        <v>29221155.111181408</v>
      </c>
      <c r="D268" s="18">
        <f>C268*Vstupy!$B$15</f>
        <v>233013.59435133953</v>
      </c>
      <c r="E268" s="18">
        <f>D268*Vstupy!$B$9</f>
        <v>34952.039152700927</v>
      </c>
      <c r="F268" s="18">
        <f t="shared" si="18"/>
        <v>198061.55519863861</v>
      </c>
      <c r="G268" s="18">
        <f>Vstupy!$B$5*(1+Vstupy!$B$16)^A268</f>
        <v>172867.10124908754</v>
      </c>
      <c r="H268" s="18">
        <f>IF(B268&gt;=Vstupy!$B$12,Vstupy!$B$11*(1+Vstupy!$B$16)^A268,0)</f>
        <v>0</v>
      </c>
      <c r="I268" s="18">
        <f t="shared" si="19"/>
        <v>29246349.56513096</v>
      </c>
    </row>
    <row r="269" spans="1:9">
      <c r="A269">
        <f t="shared" si="16"/>
        <v>267</v>
      </c>
      <c r="B269" s="17">
        <f>Vstupy!$B$8+A269/12</f>
        <v>52.25</v>
      </c>
      <c r="C269" s="18">
        <f t="shared" si="17"/>
        <v>29246349.56513096</v>
      </c>
      <c r="D269" s="18">
        <f>C269*Vstupy!$B$15</f>
        <v>233214.49846516282</v>
      </c>
      <c r="E269" s="18">
        <f>D269*Vstupy!$B$9</f>
        <v>34982.174769774421</v>
      </c>
      <c r="F269" s="18">
        <f t="shared" si="18"/>
        <v>198232.32369538839</v>
      </c>
      <c r="G269" s="18">
        <f>Vstupy!$B$5*(1+Vstupy!$B$16)^A269</f>
        <v>173223.17917410296</v>
      </c>
      <c r="H269" s="18">
        <f>IF(B269&gt;=Vstupy!$B$12,Vstupy!$B$11*(1+Vstupy!$B$16)^A269,0)</f>
        <v>0</v>
      </c>
      <c r="I269" s="18">
        <f t="shared" si="19"/>
        <v>29271358.709652245</v>
      </c>
    </row>
    <row r="270" spans="1:9">
      <c r="A270">
        <f t="shared" si="16"/>
        <v>268</v>
      </c>
      <c r="B270" s="17">
        <f>Vstupy!$B$8+A270/12</f>
        <v>52.333333333333329</v>
      </c>
      <c r="C270" s="18">
        <f t="shared" si="17"/>
        <v>29271358.709652245</v>
      </c>
      <c r="D270" s="18">
        <f>C270*Vstupy!$B$15</f>
        <v>233413.92489558228</v>
      </c>
      <c r="E270" s="18">
        <f>D270*Vstupy!$B$9</f>
        <v>35012.08873433734</v>
      </c>
      <c r="F270" s="18">
        <f t="shared" si="18"/>
        <v>198401.83616124495</v>
      </c>
      <c r="G270" s="18">
        <f>Vstupy!$B$5*(1+Vstupy!$B$16)^A270</f>
        <v>173579.99056134326</v>
      </c>
      <c r="H270" s="18">
        <f>IF(B270&gt;=Vstupy!$B$12,Vstupy!$B$11*(1+Vstupy!$B$16)^A270,0)</f>
        <v>0</v>
      </c>
      <c r="I270" s="18">
        <f t="shared" si="19"/>
        <v>29296180.555252146</v>
      </c>
    </row>
    <row r="271" spans="1:9">
      <c r="A271">
        <f t="shared" si="16"/>
        <v>269</v>
      </c>
      <c r="B271" s="17">
        <f>Vstupy!$B$8+A271/12</f>
        <v>52.416666666666671</v>
      </c>
      <c r="C271" s="18">
        <f t="shared" si="17"/>
        <v>29296180.555252146</v>
      </c>
      <c r="D271" s="18">
        <f>C271*Vstupy!$B$15</f>
        <v>233611.85777810047</v>
      </c>
      <c r="E271" s="18">
        <f>D271*Vstupy!$B$9</f>
        <v>35041.778666715072</v>
      </c>
      <c r="F271" s="18">
        <f t="shared" si="18"/>
        <v>198570.07911138539</v>
      </c>
      <c r="G271" s="18">
        <f>Vstupy!$B$5*(1+Vstupy!$B$16)^A271</f>
        <v>173937.53692162043</v>
      </c>
      <c r="H271" s="18">
        <f>IF(B271&gt;=Vstupy!$B$12,Vstupy!$B$11*(1+Vstupy!$B$16)^A271,0)</f>
        <v>0</v>
      </c>
      <c r="I271" s="18">
        <f t="shared" si="19"/>
        <v>29320813.097441912</v>
      </c>
    </row>
    <row r="272" spans="1:9">
      <c r="A272">
        <f t="shared" si="16"/>
        <v>270</v>
      </c>
      <c r="B272" s="17">
        <f>Vstupy!$B$8+A272/12</f>
        <v>52.5</v>
      </c>
      <c r="C272" s="18">
        <f t="shared" si="17"/>
        <v>29320813.097441912</v>
      </c>
      <c r="D272" s="18">
        <f>C272*Vstupy!$B$15</f>
        <v>233808.28112864256</v>
      </c>
      <c r="E272" s="18">
        <f>D272*Vstupy!$B$9</f>
        <v>35071.242169296384</v>
      </c>
      <c r="F272" s="18">
        <f t="shared" si="18"/>
        <v>198737.03895934619</v>
      </c>
      <c r="G272" s="18">
        <f>Vstupy!$B$5*(1+Vstupy!$B$16)^A272</f>
        <v>174295.81976885872</v>
      </c>
      <c r="H272" s="18">
        <f>IF(B272&gt;=Vstupy!$B$12,Vstupy!$B$11*(1+Vstupy!$B$16)^A272,0)</f>
        <v>0</v>
      </c>
      <c r="I272" s="18">
        <f t="shared" si="19"/>
        <v>29345254.316632401</v>
      </c>
    </row>
    <row r="273" spans="1:9">
      <c r="A273">
        <f t="shared" si="16"/>
        <v>271</v>
      </c>
      <c r="B273" s="17">
        <f>Vstupy!$B$8+A273/12</f>
        <v>52.583333333333329</v>
      </c>
      <c r="C273" s="18">
        <f t="shared" si="17"/>
        <v>29345254.316632401</v>
      </c>
      <c r="D273" s="18">
        <f>C273*Vstupy!$B$15</f>
        <v>234003.17884272113</v>
      </c>
      <c r="E273" s="18">
        <f>D273*Vstupy!$B$9</f>
        <v>35100.476826408165</v>
      </c>
      <c r="F273" s="18">
        <f t="shared" si="18"/>
        <v>198902.70201631298</v>
      </c>
      <c r="G273" s="18">
        <f>Vstupy!$B$5*(1+Vstupy!$B$16)^A273</f>
        <v>174654.84062010061</v>
      </c>
      <c r="H273" s="18">
        <f>IF(B273&gt;=Vstupy!$B$12,Vstupy!$B$11*(1+Vstupy!$B$16)^A273,0)</f>
        <v>0</v>
      </c>
      <c r="I273" s="18">
        <f t="shared" si="19"/>
        <v>29369502.178028613</v>
      </c>
    </row>
    <row r="274" spans="1:9">
      <c r="A274">
        <f t="shared" si="16"/>
        <v>272</v>
      </c>
      <c r="B274" s="17">
        <f>Vstupy!$B$8+A274/12</f>
        <v>52.666666666666671</v>
      </c>
      <c r="C274" s="18">
        <f t="shared" si="17"/>
        <v>29369502.178028613</v>
      </c>
      <c r="D274" s="18">
        <f>C274*Vstupy!$B$15</f>
        <v>234196.53469459512</v>
      </c>
      <c r="E274" s="18">
        <f>D274*Vstupy!$B$9</f>
        <v>35129.480204189269</v>
      </c>
      <c r="F274" s="18">
        <f t="shared" si="18"/>
        <v>199067.05449040583</v>
      </c>
      <c r="G274" s="18">
        <f>Vstupy!$B$5*(1+Vstupy!$B$16)^A274</f>
        <v>175014.60099551349</v>
      </c>
      <c r="H274" s="18">
        <f>IF(B274&gt;=Vstupy!$B$12,Vstupy!$B$11*(1+Vstupy!$B$16)^A274,0)</f>
        <v>0</v>
      </c>
      <c r="I274" s="18">
        <f t="shared" si="19"/>
        <v>29393554.631523505</v>
      </c>
    </row>
    <row r="275" spans="1:9">
      <c r="A275">
        <f t="shared" si="16"/>
        <v>273</v>
      </c>
      <c r="B275" s="17">
        <f>Vstupy!$B$8+A275/12</f>
        <v>52.75</v>
      </c>
      <c r="C275" s="18">
        <f t="shared" si="17"/>
        <v>29393554.631523505</v>
      </c>
      <c r="D275" s="18">
        <f>C275*Vstupy!$B$15</f>
        <v>234388.33233642307</v>
      </c>
      <c r="E275" s="18">
        <f>D275*Vstupy!$B$9</f>
        <v>35158.249850463457</v>
      </c>
      <c r="F275" s="18">
        <f t="shared" si="18"/>
        <v>199230.08248595963</v>
      </c>
      <c r="G275" s="18">
        <f>Vstupy!$B$5*(1+Vstupy!$B$16)^A275</f>
        <v>175375.1024183961</v>
      </c>
      <c r="H275" s="18">
        <f>IF(B275&gt;=Vstupy!$B$12,Vstupy!$B$11*(1+Vstupy!$B$16)^A275,0)</f>
        <v>0</v>
      </c>
      <c r="I275" s="18">
        <f t="shared" si="19"/>
        <v>29417409.611591067</v>
      </c>
    </row>
    <row r="276" spans="1:9">
      <c r="A276">
        <f t="shared" si="16"/>
        <v>274</v>
      </c>
      <c r="B276" s="17">
        <f>Vstupy!$B$8+A276/12</f>
        <v>52.833333333333329</v>
      </c>
      <c r="C276" s="18">
        <f t="shared" si="17"/>
        <v>29417409.611591067</v>
      </c>
      <c r="D276" s="18">
        <f>C276*Vstupy!$B$15</f>
        <v>234578.55529741052</v>
      </c>
      <c r="E276" s="18">
        <f>D276*Vstupy!$B$9</f>
        <v>35186.783294611574</v>
      </c>
      <c r="F276" s="18">
        <f t="shared" si="18"/>
        <v>199391.77200279894</v>
      </c>
      <c r="G276" s="18">
        <f>Vstupy!$B$5*(1+Vstupy!$B$16)^A276</f>
        <v>175736.3464151849</v>
      </c>
      <c r="H276" s="18">
        <f>IF(B276&gt;=Vstupy!$B$12,Vstupy!$B$11*(1+Vstupy!$B$16)^A276,0)</f>
        <v>0</v>
      </c>
      <c r="I276" s="18">
        <f t="shared" si="19"/>
        <v>29441065.03717868</v>
      </c>
    </row>
    <row r="277" spans="1:9">
      <c r="A277">
        <f t="shared" si="16"/>
        <v>275</v>
      </c>
      <c r="B277" s="17">
        <f>Vstupy!$B$8+A277/12</f>
        <v>52.916666666666671</v>
      </c>
      <c r="C277" s="18">
        <f t="shared" si="17"/>
        <v>29441065.03717868</v>
      </c>
      <c r="D277" s="18">
        <f>C277*Vstupy!$B$15</f>
        <v>234767.18698295162</v>
      </c>
      <c r="E277" s="18">
        <f>D277*Vstupy!$B$9</f>
        <v>35215.078047442745</v>
      </c>
      <c r="F277" s="18">
        <f t="shared" si="18"/>
        <v>199552.10893550888</v>
      </c>
      <c r="G277" s="18">
        <f>Vstupy!$B$5*(1+Vstupy!$B$16)^A277</f>
        <v>176098.33451546053</v>
      </c>
      <c r="H277" s="18">
        <f>IF(B277&gt;=Vstupy!$B$12,Vstupy!$B$11*(1+Vstupy!$B$16)^A277,0)</f>
        <v>0</v>
      </c>
      <c r="I277" s="18">
        <f t="shared" si="19"/>
        <v>29464518.811598729</v>
      </c>
    </row>
    <row r="278" spans="1:9">
      <c r="A278">
        <f t="shared" si="16"/>
        <v>276</v>
      </c>
      <c r="B278" s="17">
        <f>Vstupy!$B$8+A278/12</f>
        <v>53</v>
      </c>
      <c r="C278" s="18">
        <f t="shared" si="17"/>
        <v>29464518.811598729</v>
      </c>
      <c r="D278" s="18">
        <f>C278*Vstupy!$B$15</f>
        <v>234954.21067376493</v>
      </c>
      <c r="E278" s="18">
        <f>D278*Vstupy!$B$9</f>
        <v>35243.131601064735</v>
      </c>
      <c r="F278" s="18">
        <f t="shared" si="18"/>
        <v>199711.0790727002</v>
      </c>
      <c r="G278" s="18">
        <f>Vstupy!$B$5*(1+Vstupy!$B$16)^A278</f>
        <v>176461.06825195439</v>
      </c>
      <c r="H278" s="18">
        <f>IF(B278&gt;=Vstupy!$B$12,Vstupy!$B$11*(1+Vstupy!$B$16)^A278,0)</f>
        <v>0</v>
      </c>
      <c r="I278" s="18">
        <f t="shared" si="19"/>
        <v>29487768.822419472</v>
      </c>
    </row>
    <row r="279" spans="1:9">
      <c r="A279">
        <f t="shared" si="16"/>
        <v>277</v>
      </c>
      <c r="B279" s="17">
        <f>Vstupy!$B$8+A279/12</f>
        <v>53.083333333333329</v>
      </c>
      <c r="C279" s="18">
        <f t="shared" si="17"/>
        <v>29487768.822419472</v>
      </c>
      <c r="D279" s="18">
        <f>C279*Vstupy!$B$15</f>
        <v>235139.60952502306</v>
      </c>
      <c r="E279" s="18">
        <f>D279*Vstupy!$B$9</f>
        <v>35270.94142875346</v>
      </c>
      <c r="F279" s="18">
        <f t="shared" si="18"/>
        <v>199868.6680962696</v>
      </c>
      <c r="G279" s="18">
        <f>Vstupy!$B$5*(1+Vstupy!$B$16)^A279</f>
        <v>176824.54916055495</v>
      </c>
      <c r="H279" s="18">
        <f>IF(B279&gt;=Vstupy!$B$12,Vstupy!$B$11*(1+Vstupy!$B$16)^A279,0)</f>
        <v>0</v>
      </c>
      <c r="I279" s="18">
        <f t="shared" si="19"/>
        <v>29510812.941355187</v>
      </c>
    </row>
    <row r="280" spans="1:9">
      <c r="A280">
        <f t="shared" si="16"/>
        <v>278</v>
      </c>
      <c r="B280" s="17">
        <f>Vstupy!$B$8+A280/12</f>
        <v>53.166666666666671</v>
      </c>
      <c r="C280" s="18">
        <f t="shared" si="17"/>
        <v>29510812.941355187</v>
      </c>
      <c r="D280" s="18">
        <f>C280*Vstupy!$B$15</f>
        <v>235323.36656547681</v>
      </c>
      <c r="E280" s="18">
        <f>D280*Vstupy!$B$9</f>
        <v>35298.50498482152</v>
      </c>
      <c r="F280" s="18">
        <f t="shared" si="18"/>
        <v>200024.8615806553</v>
      </c>
      <c r="G280" s="18">
        <f>Vstupy!$B$5*(1+Vstupy!$B$16)^A280</f>
        <v>177188.77878031446</v>
      </c>
      <c r="H280" s="18">
        <f>IF(B280&gt;=Vstupy!$B$12,Vstupy!$B$11*(1+Vstupy!$B$16)^A280,0)</f>
        <v>0</v>
      </c>
      <c r="I280" s="18">
        <f t="shared" si="19"/>
        <v>29533649.024155527</v>
      </c>
    </row>
    <row r="281" spans="1:9">
      <c r="A281">
        <f t="shared" si="16"/>
        <v>279</v>
      </c>
      <c r="B281" s="17">
        <f>Vstupy!$B$8+A281/12</f>
        <v>53.25</v>
      </c>
      <c r="C281" s="18">
        <f t="shared" si="17"/>
        <v>29533649.024155527</v>
      </c>
      <c r="D281" s="18">
        <f>C281*Vstupy!$B$15</f>
        <v>235505.4646965728</v>
      </c>
      <c r="E281" s="18">
        <f>D281*Vstupy!$B$9</f>
        <v>35325.819704485919</v>
      </c>
      <c r="F281" s="18">
        <f t="shared" si="18"/>
        <v>200179.64499208689</v>
      </c>
      <c r="G281" s="18">
        <f>Vstupy!$B$5*(1+Vstupy!$B$16)^A281</f>
        <v>177553.7586534553</v>
      </c>
      <c r="H281" s="18">
        <f>IF(B281&gt;=Vstupy!$B$12,Vstupy!$B$11*(1+Vstupy!$B$16)^A281,0)</f>
        <v>0</v>
      </c>
      <c r="I281" s="18">
        <f t="shared" si="19"/>
        <v>29556274.91049416</v>
      </c>
    </row>
    <row r="282" spans="1:9">
      <c r="A282">
        <f t="shared" si="16"/>
        <v>280</v>
      </c>
      <c r="B282" s="17">
        <f>Vstupy!$B$8+A282/12</f>
        <v>53.333333333333329</v>
      </c>
      <c r="C282" s="18">
        <f t="shared" si="17"/>
        <v>29556274.91049416</v>
      </c>
      <c r="D282" s="18">
        <f>C282*Vstupy!$B$15</f>
        <v>235685.88669156548</v>
      </c>
      <c r="E282" s="18">
        <f>D282*Vstupy!$B$9</f>
        <v>35352.883003734823</v>
      </c>
      <c r="F282" s="18">
        <f t="shared" si="18"/>
        <v>200333.00368783064</v>
      </c>
      <c r="G282" s="18">
        <f>Vstupy!$B$5*(1+Vstupy!$B$16)^A282</f>
        <v>177919.4903253766</v>
      </c>
      <c r="H282" s="18">
        <f>IF(B282&gt;=Vstupy!$B$12,Vstupy!$B$11*(1+Vstupy!$B$16)^A282,0)</f>
        <v>0</v>
      </c>
      <c r="I282" s="18">
        <f t="shared" si="19"/>
        <v>29578688.423856616</v>
      </c>
    </row>
    <row r="283" spans="1:9">
      <c r="A283">
        <f t="shared" si="16"/>
        <v>281</v>
      </c>
      <c r="B283" s="17">
        <f>Vstupy!$B$8+A283/12</f>
        <v>53.416666666666671</v>
      </c>
      <c r="C283" s="18">
        <f t="shared" si="17"/>
        <v>29578688.423856616</v>
      </c>
      <c r="D283" s="18">
        <f>C283*Vstupy!$B$15</f>
        <v>235864.61519462281</v>
      </c>
      <c r="E283" s="18">
        <f>D283*Vstupy!$B$9</f>
        <v>35379.692279193419</v>
      </c>
      <c r="F283" s="18">
        <f t="shared" si="18"/>
        <v>200484.9229154294</v>
      </c>
      <c r="G283" s="18">
        <f>Vstupy!$B$5*(1+Vstupy!$B$16)^A283</f>
        <v>178285.97534466075</v>
      </c>
      <c r="H283" s="18">
        <f>IF(B283&gt;=Vstupy!$B$12,Vstupy!$B$11*(1+Vstupy!$B$16)^A283,0)</f>
        <v>0</v>
      </c>
      <c r="I283" s="18">
        <f t="shared" si="19"/>
        <v>29600887.371427383</v>
      </c>
    </row>
    <row r="284" spans="1:9">
      <c r="A284">
        <f t="shared" si="16"/>
        <v>282</v>
      </c>
      <c r="B284" s="17">
        <f>Vstupy!$B$8+A284/12</f>
        <v>53.5</v>
      </c>
      <c r="C284" s="18">
        <f t="shared" si="17"/>
        <v>29600887.371427383</v>
      </c>
      <c r="D284" s="18">
        <f>C284*Vstupy!$B$15</f>
        <v>236041.63271992598</v>
      </c>
      <c r="E284" s="18">
        <f>D284*Vstupy!$B$9</f>
        <v>35406.244907988897</v>
      </c>
      <c r="F284" s="18">
        <f t="shared" si="18"/>
        <v>200635.38781193708</v>
      </c>
      <c r="G284" s="18">
        <f>Vstupy!$B$5*(1+Vstupy!$B$16)^A284</f>
        <v>178653.21526307997</v>
      </c>
      <c r="H284" s="18">
        <f>IF(B284&gt;=Vstupy!$B$12,Vstupy!$B$11*(1+Vstupy!$B$16)^A284,0)</f>
        <v>0</v>
      </c>
      <c r="I284" s="18">
        <f t="shared" si="19"/>
        <v>29622869.54397624</v>
      </c>
    </row>
    <row r="285" spans="1:9">
      <c r="A285">
        <f t="shared" si="16"/>
        <v>283</v>
      </c>
      <c r="B285" s="17">
        <f>Vstupy!$B$8+A285/12</f>
        <v>53.583333333333329</v>
      </c>
      <c r="C285" s="18">
        <f t="shared" si="17"/>
        <v>29622869.54397624</v>
      </c>
      <c r="D285" s="18">
        <f>C285*Vstupy!$B$15</f>
        <v>236216.92165076296</v>
      </c>
      <c r="E285" s="18">
        <f>D285*Vstupy!$B$9</f>
        <v>35432.538247614444</v>
      </c>
      <c r="F285" s="18">
        <f t="shared" si="18"/>
        <v>200784.3834031485</v>
      </c>
      <c r="G285" s="18">
        <f>Vstupy!$B$5*(1+Vstupy!$B$16)^A285</f>
        <v>179021.21163560287</v>
      </c>
      <c r="H285" s="18">
        <f>IF(B285&gt;=Vstupy!$B$12,Vstupy!$B$11*(1+Vstupy!$B$16)^A285,0)</f>
        <v>0</v>
      </c>
      <c r="I285" s="18">
        <f t="shared" si="19"/>
        <v>29644632.715743784</v>
      </c>
    </row>
    <row r="286" spans="1:9">
      <c r="A286">
        <f t="shared" si="16"/>
        <v>284</v>
      </c>
      <c r="B286" s="17">
        <f>Vstupy!$B$8+A286/12</f>
        <v>53.666666666666671</v>
      </c>
      <c r="C286" s="18">
        <f t="shared" si="17"/>
        <v>29644632.715743784</v>
      </c>
      <c r="D286" s="18">
        <f>C286*Vstupy!$B$15</f>
        <v>236390.46423861571</v>
      </c>
      <c r="E286" s="18">
        <f>D286*Vstupy!$B$9</f>
        <v>35458.569635792352</v>
      </c>
      <c r="F286" s="18">
        <f t="shared" si="18"/>
        <v>200931.89460282336</v>
      </c>
      <c r="G286" s="18">
        <f>Vstupy!$B$5*(1+Vstupy!$B$16)^A286</f>
        <v>179389.9660204011</v>
      </c>
      <c r="H286" s="18">
        <f>IF(B286&gt;=Vstupy!$B$12,Vstupy!$B$11*(1+Vstupy!$B$16)^A286,0)</f>
        <v>0</v>
      </c>
      <c r="I286" s="18">
        <f t="shared" si="19"/>
        <v>29666174.644326206</v>
      </c>
    </row>
    <row r="287" spans="1:9">
      <c r="A287">
        <f t="shared" si="16"/>
        <v>285</v>
      </c>
      <c r="B287" s="17">
        <f>Vstupy!$B$8+A287/12</f>
        <v>53.75</v>
      </c>
      <c r="C287" s="18">
        <f t="shared" si="17"/>
        <v>29666174.644326206</v>
      </c>
      <c r="D287" s="18">
        <f>C287*Vstupy!$B$15</f>
        <v>236562.24260224134</v>
      </c>
      <c r="E287" s="18">
        <f>D287*Vstupy!$B$9</f>
        <v>35484.336390336197</v>
      </c>
      <c r="F287" s="18">
        <f t="shared" si="18"/>
        <v>201077.90621190515</v>
      </c>
      <c r="G287" s="18">
        <f>Vstupy!$B$5*(1+Vstupy!$B$16)^A287</f>
        <v>179759.47997885573</v>
      </c>
      <c r="H287" s="18">
        <f>IF(B287&gt;=Vstupy!$B$12,Vstupy!$B$11*(1+Vstupy!$B$16)^A287,0)</f>
        <v>0</v>
      </c>
      <c r="I287" s="18">
        <f t="shared" si="19"/>
        <v>29687493.070559256</v>
      </c>
    </row>
    <row r="288" spans="1:9">
      <c r="A288">
        <f t="shared" si="16"/>
        <v>286</v>
      </c>
      <c r="B288" s="17">
        <f>Vstupy!$B$8+A288/12</f>
        <v>53.833333333333329</v>
      </c>
      <c r="C288" s="18">
        <f t="shared" si="17"/>
        <v>29687493.070559256</v>
      </c>
      <c r="D288" s="18">
        <f>C288*Vstupy!$B$15</f>
        <v>236732.2387267469</v>
      </c>
      <c r="E288" s="18">
        <f>D288*Vstupy!$B$9</f>
        <v>35509.835809012031</v>
      </c>
      <c r="F288" s="18">
        <f t="shared" si="18"/>
        <v>201222.40291773487</v>
      </c>
      <c r="G288" s="18">
        <f>Vstupy!$B$5*(1+Vstupy!$B$16)^A288</f>
        <v>180129.75507556426</v>
      </c>
      <c r="H288" s="18">
        <f>IF(B288&gt;=Vstupy!$B$12,Vstupy!$B$11*(1+Vstupy!$B$16)^A288,0)</f>
        <v>0</v>
      </c>
      <c r="I288" s="18">
        <f t="shared" si="19"/>
        <v>29708585.718401428</v>
      </c>
    </row>
    <row r="289" spans="1:9">
      <c r="A289">
        <f t="shared" si="16"/>
        <v>287</v>
      </c>
      <c r="B289" s="17">
        <f>Vstupy!$B$8+A289/12</f>
        <v>53.916666666666671</v>
      </c>
      <c r="C289" s="18">
        <f t="shared" si="17"/>
        <v>29708585.718401428</v>
      </c>
      <c r="D289" s="18">
        <f>C289*Vstupy!$B$15</f>
        <v>236900.43446265781</v>
      </c>
      <c r="E289" s="18">
        <f>D289*Vstupy!$B$9</f>
        <v>35535.065169398673</v>
      </c>
      <c r="F289" s="18">
        <f t="shared" si="18"/>
        <v>201365.36929325914</v>
      </c>
      <c r="G289" s="18">
        <f>Vstupy!$B$5*(1+Vstupy!$B$16)^A289</f>
        <v>180500.79287834681</v>
      </c>
      <c r="H289" s="18">
        <f>IF(B289&gt;=Vstupy!$B$12,Vstupy!$B$11*(1+Vstupy!$B$16)^A289,0)</f>
        <v>0</v>
      </c>
      <c r="I289" s="18">
        <f t="shared" si="19"/>
        <v>29729450.294816338</v>
      </c>
    </row>
    <row r="290" spans="1:9">
      <c r="A290">
        <f t="shared" si="16"/>
        <v>288</v>
      </c>
      <c r="B290" s="17">
        <f>Vstupy!$B$8+A290/12</f>
        <v>54</v>
      </c>
      <c r="C290" s="18">
        <f t="shared" si="17"/>
        <v>29729450.294816338</v>
      </c>
      <c r="D290" s="18">
        <f>C290*Vstupy!$B$15</f>
        <v>237066.81152497989</v>
      </c>
      <c r="E290" s="18">
        <f>D290*Vstupy!$B$9</f>
        <v>35560.021728746979</v>
      </c>
      <c r="F290" s="18">
        <f t="shared" si="18"/>
        <v>201506.78979623292</v>
      </c>
      <c r="G290" s="18">
        <f>Vstupy!$B$5*(1+Vstupy!$B$16)^A290</f>
        <v>180872.59495825297</v>
      </c>
      <c r="H290" s="18">
        <f>IF(B290&gt;=Vstupy!$B$12,Vstupy!$B$11*(1+Vstupy!$B$16)^A290,0)</f>
        <v>0</v>
      </c>
      <c r="I290" s="18">
        <f t="shared" si="19"/>
        <v>29750084.489654317</v>
      </c>
    </row>
    <row r="291" spans="1:9">
      <c r="A291">
        <f t="shared" si="16"/>
        <v>289</v>
      </c>
      <c r="B291" s="17">
        <f>Vstupy!$B$8+A291/12</f>
        <v>54.083333333333329</v>
      </c>
      <c r="C291" s="18">
        <f t="shared" si="17"/>
        <v>29750084.489654317</v>
      </c>
      <c r="D291" s="18">
        <f>C291*Vstupy!$B$15</f>
        <v>237231.35149225531</v>
      </c>
      <c r="E291" s="18">
        <f>D291*Vstupy!$B$9</f>
        <v>35584.702723838294</v>
      </c>
      <c r="F291" s="18">
        <f t="shared" si="18"/>
        <v>201646.64876841701</v>
      </c>
      <c r="G291" s="18">
        <f>Vstupy!$B$5*(1+Vstupy!$B$16)^A291</f>
        <v>181245.16288956854</v>
      </c>
      <c r="H291" s="18">
        <f>IF(B291&gt;=Vstupy!$B$12,Vstupy!$B$11*(1+Vstupy!$B$16)^A291,0)</f>
        <v>0</v>
      </c>
      <c r="I291" s="18">
        <f t="shared" si="19"/>
        <v>29770485.975533165</v>
      </c>
    </row>
    <row r="292" spans="1:9">
      <c r="A292">
        <f t="shared" si="16"/>
        <v>290</v>
      </c>
      <c r="B292" s="17">
        <f>Vstupy!$B$8+A292/12</f>
        <v>54.166666666666671</v>
      </c>
      <c r="C292" s="18">
        <f t="shared" si="17"/>
        <v>29770485.975533165</v>
      </c>
      <c r="D292" s="18">
        <f>C292*Vstupy!$B$15</f>
        <v>237394.03580561152</v>
      </c>
      <c r="E292" s="18">
        <f>D292*Vstupy!$B$9</f>
        <v>35609.105370841724</v>
      </c>
      <c r="F292" s="18">
        <f t="shared" si="18"/>
        <v>201784.93043476981</v>
      </c>
      <c r="G292" s="18">
        <f>Vstupy!$B$5*(1+Vstupy!$B$16)^A292</f>
        <v>181618.49824982206</v>
      </c>
      <c r="H292" s="18">
        <f>IF(B292&gt;=Vstupy!$B$12,Vstupy!$B$11*(1+Vstupy!$B$16)^A292,0)</f>
        <v>0</v>
      </c>
      <c r="I292" s="18">
        <f t="shared" si="19"/>
        <v>29790652.407718115</v>
      </c>
    </row>
    <row r="293" spans="1:9">
      <c r="A293">
        <f t="shared" si="16"/>
        <v>291</v>
      </c>
      <c r="B293" s="17">
        <f>Vstupy!$B$8+A293/12</f>
        <v>54.25</v>
      </c>
      <c r="C293" s="18">
        <f t="shared" si="17"/>
        <v>29790652.407718115</v>
      </c>
      <c r="D293" s="18">
        <f>C293*Vstupy!$B$15</f>
        <v>237554.84576780428</v>
      </c>
      <c r="E293" s="18">
        <f>D293*Vstupy!$B$9</f>
        <v>35633.22686517064</v>
      </c>
      <c r="F293" s="18">
        <f t="shared" si="18"/>
        <v>201921.61890263364</v>
      </c>
      <c r="G293" s="18">
        <f>Vstupy!$B$5*(1+Vstupy!$B$16)^A293</f>
        <v>181992.6026197914</v>
      </c>
      <c r="H293" s="18">
        <f>IF(B293&gt;=Vstupy!$B$12,Vstupy!$B$11*(1+Vstupy!$B$16)^A293,0)</f>
        <v>0</v>
      </c>
      <c r="I293" s="18">
        <f t="shared" si="19"/>
        <v>29810581.424000956</v>
      </c>
    </row>
    <row r="294" spans="1:9">
      <c r="A294">
        <f t="shared" si="16"/>
        <v>292</v>
      </c>
      <c r="B294" s="17">
        <f>Vstupy!$B$8+A294/12</f>
        <v>54.333333333333329</v>
      </c>
      <c r="C294" s="18">
        <f t="shared" si="17"/>
        <v>29810581.424000956</v>
      </c>
      <c r="D294" s="18">
        <f>C294*Vstupy!$B$15</f>
        <v>237713.76254225356</v>
      </c>
      <c r="E294" s="18">
        <f>D294*Vstupy!$B$9</f>
        <v>35657.06438133803</v>
      </c>
      <c r="F294" s="18">
        <f t="shared" si="18"/>
        <v>202056.69816091552</v>
      </c>
      <c r="G294" s="18">
        <f>Vstupy!$B$5*(1+Vstupy!$B$16)^A294</f>
        <v>182367.47758351074</v>
      </c>
      <c r="H294" s="18">
        <f>IF(B294&gt;=Vstupy!$B$12,Vstupy!$B$11*(1+Vstupy!$B$16)^A294,0)</f>
        <v>0</v>
      </c>
      <c r="I294" s="18">
        <f t="shared" si="19"/>
        <v>29830270.644578364</v>
      </c>
    </row>
    <row r="295" spans="1:9">
      <c r="A295">
        <f t="shared" si="16"/>
        <v>293</v>
      </c>
      <c r="B295" s="17">
        <f>Vstupy!$B$8+A295/12</f>
        <v>54.416666666666671</v>
      </c>
      <c r="C295" s="18">
        <f t="shared" si="17"/>
        <v>29830270.644578364</v>
      </c>
      <c r="D295" s="18">
        <f>C295*Vstupy!$B$15</f>
        <v>237870.76715207347</v>
      </c>
      <c r="E295" s="18">
        <f>D295*Vstupy!$B$9</f>
        <v>35680.615072811022</v>
      </c>
      <c r="F295" s="18">
        <f t="shared" si="18"/>
        <v>202190.15207926245</v>
      </c>
      <c r="G295" s="18">
        <f>Vstupy!$B$5*(1+Vstupy!$B$16)^A295</f>
        <v>182743.12472827698</v>
      </c>
      <c r="H295" s="18">
        <f>IF(B295&gt;=Vstupy!$B$12,Vstupy!$B$11*(1+Vstupy!$B$16)^A295,0)</f>
        <v>0</v>
      </c>
      <c r="I295" s="18">
        <f t="shared" si="19"/>
        <v>29849717.671929348</v>
      </c>
    </row>
    <row r="296" spans="1:9">
      <c r="A296">
        <f t="shared" si="16"/>
        <v>294</v>
      </c>
      <c r="B296" s="17">
        <f>Vstupy!$B$8+A296/12</f>
        <v>54.5</v>
      </c>
      <c r="C296" s="18">
        <f t="shared" si="17"/>
        <v>29849717.671929348</v>
      </c>
      <c r="D296" s="18">
        <f>C296*Vstupy!$B$15</f>
        <v>238025.84047909497</v>
      </c>
      <c r="E296" s="18">
        <f>D296*Vstupy!$B$9</f>
        <v>35703.876071864244</v>
      </c>
      <c r="F296" s="18">
        <f t="shared" si="18"/>
        <v>202321.96440723073</v>
      </c>
      <c r="G296" s="18">
        <f>Vstupy!$B$5*(1+Vstupy!$B$16)^A296</f>
        <v>183119.54564465667</v>
      </c>
      <c r="H296" s="18">
        <f>IF(B296&gt;=Vstupy!$B$12,Vstupy!$B$11*(1+Vstupy!$B$16)^A296,0)</f>
        <v>0</v>
      </c>
      <c r="I296" s="18">
        <f t="shared" si="19"/>
        <v>29868920.090691924</v>
      </c>
    </row>
    <row r="297" spans="1:9">
      <c r="A297">
        <f t="shared" si="16"/>
        <v>295</v>
      </c>
      <c r="B297" s="17">
        <f>Vstupy!$B$8+A297/12</f>
        <v>54.583333333333329</v>
      </c>
      <c r="C297" s="18">
        <f t="shared" si="17"/>
        <v>29868920.090691924</v>
      </c>
      <c r="D297" s="18">
        <f>C297*Vstupy!$B$15</f>
        <v>238178.96326288237</v>
      </c>
      <c r="E297" s="18">
        <f>D297*Vstupy!$B$9</f>
        <v>35726.844489432355</v>
      </c>
      <c r="F297" s="18">
        <f t="shared" si="18"/>
        <v>202452.11877345003</v>
      </c>
      <c r="G297" s="18">
        <f>Vstupy!$B$5*(1+Vstupy!$B$16)^A297</f>
        <v>183496.74192649272</v>
      </c>
      <c r="H297" s="18">
        <f>IF(B297&gt;=Vstupy!$B$12,Vstupy!$B$11*(1+Vstupy!$B$16)^A297,0)</f>
        <v>0</v>
      </c>
      <c r="I297" s="18">
        <f t="shared" si="19"/>
        <v>29887875.467538882</v>
      </c>
    </row>
    <row r="298" spans="1:9">
      <c r="A298">
        <f t="shared" si="16"/>
        <v>296</v>
      </c>
      <c r="B298" s="17">
        <f>Vstupy!$B$8+A298/12</f>
        <v>54.666666666666671</v>
      </c>
      <c r="C298" s="18">
        <f t="shared" si="17"/>
        <v>29887875.467538882</v>
      </c>
      <c r="D298" s="18">
        <f>C298*Vstupy!$B$15</f>
        <v>238330.11609974279</v>
      </c>
      <c r="E298" s="18">
        <f>D298*Vstupy!$B$9</f>
        <v>35749.517414961418</v>
      </c>
      <c r="F298" s="18">
        <f t="shared" si="18"/>
        <v>202580.59868478138</v>
      </c>
      <c r="G298" s="18">
        <f>Vstupy!$B$5*(1+Vstupy!$B$16)^A298</f>
        <v>183874.71517091084</v>
      </c>
      <c r="H298" s="18">
        <f>IF(B298&gt;=Vstupy!$B$12,Vstupy!$B$11*(1+Vstupy!$B$16)^A298,0)</f>
        <v>0</v>
      </c>
      <c r="I298" s="18">
        <f t="shared" si="19"/>
        <v>29906581.35105275</v>
      </c>
    </row>
    <row r="299" spans="1:9">
      <c r="A299">
        <f t="shared" si="16"/>
        <v>297</v>
      </c>
      <c r="B299" s="17">
        <f>Vstupy!$B$8+A299/12</f>
        <v>54.75</v>
      </c>
      <c r="C299" s="18">
        <f t="shared" si="17"/>
        <v>29906581.35105275</v>
      </c>
      <c r="D299" s="18">
        <f>C299*Vstupy!$B$15</f>
        <v>238479.2794417291</v>
      </c>
      <c r="E299" s="18">
        <f>D299*Vstupy!$B$9</f>
        <v>35771.891916259367</v>
      </c>
      <c r="F299" s="18">
        <f t="shared" si="18"/>
        <v>202707.38752546973</v>
      </c>
      <c r="G299" s="18">
        <f>Vstupy!$B$5*(1+Vstupy!$B$16)^A299</f>
        <v>184253.46697832691</v>
      </c>
      <c r="H299" s="18">
        <f>IF(B299&gt;=Vstupy!$B$12,Vstupy!$B$11*(1+Vstupy!$B$16)^A299,0)</f>
        <v>0</v>
      </c>
      <c r="I299" s="18">
        <f t="shared" si="19"/>
        <v>29925035.271599893</v>
      </c>
    </row>
    <row r="300" spans="1:9">
      <c r="A300">
        <f t="shared" si="16"/>
        <v>298</v>
      </c>
      <c r="B300" s="17">
        <f>Vstupy!$B$8+A300/12</f>
        <v>54.833333333333329</v>
      </c>
      <c r="C300" s="18">
        <f t="shared" si="17"/>
        <v>29925035.271599893</v>
      </c>
      <c r="D300" s="18">
        <f>C300*Vstupy!$B$15</f>
        <v>238626.43359563584</v>
      </c>
      <c r="E300" s="18">
        <f>D300*Vstupy!$B$9</f>
        <v>35793.965039345378</v>
      </c>
      <c r="F300" s="18">
        <f t="shared" si="18"/>
        <v>202832.46855629046</v>
      </c>
      <c r="G300" s="18">
        <f>Vstupy!$B$5*(1+Vstupy!$B$16)^A300</f>
        <v>184632.99895245311</v>
      </c>
      <c r="H300" s="18">
        <f>IF(B300&gt;=Vstupy!$B$12,Vstupy!$B$11*(1+Vstupy!$B$16)^A300,0)</f>
        <v>0</v>
      </c>
      <c r="I300" s="18">
        <f t="shared" si="19"/>
        <v>29943234.741203729</v>
      </c>
    </row>
    <row r="301" spans="1:9">
      <c r="A301">
        <f t="shared" si="16"/>
        <v>299</v>
      </c>
      <c r="B301" s="17">
        <f>Vstupy!$B$8+A301/12</f>
        <v>54.916666666666671</v>
      </c>
      <c r="C301" s="18">
        <f t="shared" si="17"/>
        <v>29943234.741203729</v>
      </c>
      <c r="D301" s="18">
        <f>C301*Vstupy!$B$15</f>
        <v>238771.5587219884</v>
      </c>
      <c r="E301" s="18">
        <f>D301*Vstupy!$B$9</f>
        <v>35815.733808298261</v>
      </c>
      <c r="F301" s="18">
        <f t="shared" si="18"/>
        <v>202955.82491369016</v>
      </c>
      <c r="G301" s="18">
        <f>Vstupy!$B$5*(1+Vstupy!$B$16)^A301</f>
        <v>185013.31270030522</v>
      </c>
      <c r="H301" s="18">
        <f>IF(B301&gt;=Vstupy!$B$12,Vstupy!$B$11*(1+Vstupy!$B$16)^A301,0)</f>
        <v>0</v>
      </c>
      <c r="I301" s="18">
        <f t="shared" si="19"/>
        <v>29961177.253417116</v>
      </c>
    </row>
    <row r="302" spans="1:9">
      <c r="A302">
        <f t="shared" si="16"/>
        <v>300</v>
      </c>
      <c r="B302" s="17">
        <f>Vstupy!$B$8+A302/12</f>
        <v>55</v>
      </c>
      <c r="C302" s="18">
        <f t="shared" si="17"/>
        <v>29961177.253417116</v>
      </c>
      <c r="D302" s="18">
        <f>C302*Vstupy!$B$15</f>
        <v>238914.63483402526</v>
      </c>
      <c r="E302" s="18">
        <f>D302*Vstupy!$B$9</f>
        <v>35837.195225103787</v>
      </c>
      <c r="F302" s="18">
        <f t="shared" si="18"/>
        <v>203077.43960892147</v>
      </c>
      <c r="G302" s="18">
        <f>Vstupy!$B$5*(1+Vstupy!$B$16)^A302</f>
        <v>185394.40983220909</v>
      </c>
      <c r="H302" s="18">
        <f>IF(B302&gt;=Vstupy!$B$12,Vstupy!$B$11*(1+Vstupy!$B$16)^A302,0)</f>
        <v>0</v>
      </c>
      <c r="I302" s="18">
        <f t="shared" si="19"/>
        <v>29978860.283193827</v>
      </c>
    </row>
    <row r="303" spans="1:9">
      <c r="A303">
        <f t="shared" si="16"/>
        <v>301</v>
      </c>
      <c r="B303" s="17">
        <f>Vstupy!$B$8+A303/12</f>
        <v>55.083333333333329</v>
      </c>
      <c r="C303" s="18">
        <f t="shared" si="17"/>
        <v>29978860.283193827</v>
      </c>
      <c r="D303" s="18">
        <f>C303*Vstupy!$B$15</f>
        <v>239055.64179667324</v>
      </c>
      <c r="E303" s="18">
        <f>D303*Vstupy!$B$9</f>
        <v>35858.346269500988</v>
      </c>
      <c r="F303" s="18">
        <f t="shared" si="18"/>
        <v>203197.29552717225</v>
      </c>
      <c r="G303" s="18">
        <f>Vstupy!$B$5*(1+Vstupy!$B$16)^A303</f>
        <v>185776.29196180752</v>
      </c>
      <c r="H303" s="18">
        <f>IF(B303&gt;=Vstupy!$B$12,Vstupy!$B$11*(1+Vstupy!$B$16)^A303,0)</f>
        <v>0</v>
      </c>
      <c r="I303" s="18">
        <f t="shared" si="19"/>
        <v>29996281.28675919</v>
      </c>
    </row>
    <row r="304" spans="1:9">
      <c r="A304">
        <f t="shared" si="16"/>
        <v>302</v>
      </c>
      <c r="B304" s="17">
        <f>Vstupy!$B$8+A304/12</f>
        <v>55.166666666666671</v>
      </c>
      <c r="C304" s="18">
        <f t="shared" si="17"/>
        <v>29996281.28675919</v>
      </c>
      <c r="D304" s="18">
        <f>C304*Vstupy!$B$15</f>
        <v>239194.55932551587</v>
      </c>
      <c r="E304" s="18">
        <f>D304*Vstupy!$B$9</f>
        <v>35879.183898827381</v>
      </c>
      <c r="F304" s="18">
        <f t="shared" si="18"/>
        <v>203315.37542668849</v>
      </c>
      <c r="G304" s="18">
        <f>Vstupy!$B$5*(1+Vstupy!$B$16)^A304</f>
        <v>186158.96070606736</v>
      </c>
      <c r="H304" s="18">
        <f>IF(B304&gt;=Vstupy!$B$12,Vstupy!$B$11*(1+Vstupy!$B$16)^A304,0)</f>
        <v>0</v>
      </c>
      <c r="I304" s="18">
        <f t="shared" si="19"/>
        <v>30013437.701479811</v>
      </c>
    </row>
    <row r="305" spans="1:9">
      <c r="A305">
        <f t="shared" si="16"/>
        <v>303</v>
      </c>
      <c r="B305" s="17">
        <f>Vstupy!$B$8+A305/12</f>
        <v>55.25</v>
      </c>
      <c r="C305" s="18">
        <f t="shared" si="17"/>
        <v>30013437.701479811</v>
      </c>
      <c r="D305" s="18">
        <f>C305*Vstupy!$B$15</f>
        <v>239331.36698575463</v>
      </c>
      <c r="E305" s="18">
        <f>D305*Vstupy!$B$9</f>
        <v>35899.705047863194</v>
      </c>
      <c r="F305" s="18">
        <f t="shared" si="18"/>
        <v>203431.66193789145</v>
      </c>
      <c r="G305" s="18">
        <f>Vstupy!$B$5*(1+Vstupy!$B$16)^A305</f>
        <v>186542.41768528594</v>
      </c>
      <c r="H305" s="18">
        <f>IF(B305&gt;=Vstupy!$B$12,Vstupy!$B$11*(1+Vstupy!$B$16)^A305,0)</f>
        <v>0</v>
      </c>
      <c r="I305" s="18">
        <f t="shared" si="19"/>
        <v>30030326.945732418</v>
      </c>
    </row>
    <row r="306" spans="1:9">
      <c r="A306">
        <f t="shared" si="16"/>
        <v>304</v>
      </c>
      <c r="B306" s="17">
        <f>Vstupy!$B$8+A306/12</f>
        <v>55.333333333333329</v>
      </c>
      <c r="C306" s="18">
        <f t="shared" si="17"/>
        <v>30030326.945732418</v>
      </c>
      <c r="D306" s="18">
        <f>C306*Vstupy!$B$15</f>
        <v>239466.04419116298</v>
      </c>
      <c r="E306" s="18">
        <f>D306*Vstupy!$B$9</f>
        <v>35919.906628674442</v>
      </c>
      <c r="F306" s="18">
        <f t="shared" si="18"/>
        <v>203546.13756248853</v>
      </c>
      <c r="G306" s="18">
        <f>Vstupy!$B$5*(1+Vstupy!$B$16)^A306</f>
        <v>186926.66452309824</v>
      </c>
      <c r="H306" s="18">
        <f>IF(B306&gt;=Vstupy!$B$12,Vstupy!$B$11*(1+Vstupy!$B$16)^A306,0)</f>
        <v>0</v>
      </c>
      <c r="I306" s="18">
        <f t="shared" si="19"/>
        <v>30046946.418771807</v>
      </c>
    </row>
    <row r="307" spans="1:9">
      <c r="A307">
        <f t="shared" si="16"/>
        <v>305</v>
      </c>
      <c r="B307" s="17">
        <f>Vstupy!$B$8+A307/12</f>
        <v>55.416666666666671</v>
      </c>
      <c r="C307" s="18">
        <f t="shared" si="17"/>
        <v>30046946.418771807</v>
      </c>
      <c r="D307" s="18">
        <f>C307*Vstupy!$B$15</f>
        <v>239598.57020303345</v>
      </c>
      <c r="E307" s="18">
        <f>D307*Vstupy!$B$9</f>
        <v>35939.785530455018</v>
      </c>
      <c r="F307" s="18">
        <f t="shared" si="18"/>
        <v>203658.78467257845</v>
      </c>
      <c r="G307" s="18">
        <f>Vstupy!$B$5*(1+Vstupy!$B$16)^A307</f>
        <v>187311.70284648365</v>
      </c>
      <c r="H307" s="18">
        <f>IF(B307&gt;=Vstupy!$B$12,Vstupy!$B$11*(1+Vstupy!$B$16)^A307,0)</f>
        <v>0</v>
      </c>
      <c r="I307" s="18">
        <f t="shared" si="19"/>
        <v>30063293.500597902</v>
      </c>
    </row>
    <row r="308" spans="1:9">
      <c r="A308">
        <f t="shared" si="16"/>
        <v>306</v>
      </c>
      <c r="B308" s="17">
        <f>Vstupy!$B$8+A308/12</f>
        <v>55.5</v>
      </c>
      <c r="C308" s="18">
        <f t="shared" si="17"/>
        <v>30063293.500597902</v>
      </c>
      <c r="D308" s="18">
        <f>C308*Vstupy!$B$15</f>
        <v>239728.92412911751</v>
      </c>
      <c r="E308" s="18">
        <f>D308*Vstupy!$B$9</f>
        <v>35959.338619367627</v>
      </c>
      <c r="F308" s="18">
        <f t="shared" si="18"/>
        <v>203769.58550974989</v>
      </c>
      <c r="G308" s="18">
        <f>Vstupy!$B$5*(1+Vstupy!$B$16)^A308</f>
        <v>187697.53428577285</v>
      </c>
      <c r="H308" s="18">
        <f>IF(B308&gt;=Vstupy!$B$12,Vstupy!$B$11*(1+Vstupy!$B$16)^A308,0)</f>
        <v>0</v>
      </c>
      <c r="I308" s="18">
        <f t="shared" si="19"/>
        <v>30079365.55182188</v>
      </c>
    </row>
    <row r="309" spans="1:9">
      <c r="A309">
        <f t="shared" si="16"/>
        <v>307</v>
      </c>
      <c r="B309" s="17">
        <f>Vstupy!$B$8+A309/12</f>
        <v>55.583333333333329</v>
      </c>
      <c r="C309" s="18">
        <f t="shared" si="17"/>
        <v>30079365.55182188</v>
      </c>
      <c r="D309" s="18">
        <f>C309*Vstupy!$B$15</f>
        <v>239857.08492255805</v>
      </c>
      <c r="E309" s="18">
        <f>D309*Vstupy!$B$9</f>
        <v>35978.562738383705</v>
      </c>
      <c r="F309" s="18">
        <f t="shared" si="18"/>
        <v>203878.52218417433</v>
      </c>
      <c r="G309" s="18">
        <f>Vstupy!$B$5*(1+Vstupy!$B$16)^A309</f>
        <v>188084.16047465469</v>
      </c>
      <c r="H309" s="18">
        <f>IF(B309&gt;=Vstupy!$B$12,Vstupy!$B$11*(1+Vstupy!$B$16)^A309,0)</f>
        <v>0</v>
      </c>
      <c r="I309" s="18">
        <f t="shared" si="19"/>
        <v>30095159.9135314</v>
      </c>
    </row>
    <row r="310" spans="1:9">
      <c r="A310">
        <f t="shared" si="16"/>
        <v>308</v>
      </c>
      <c r="B310" s="17">
        <f>Vstupy!$B$8+A310/12</f>
        <v>55.666666666666671</v>
      </c>
      <c r="C310" s="18">
        <f t="shared" si="17"/>
        <v>30095159.9135314</v>
      </c>
      <c r="D310" s="18">
        <f>C310*Vstupy!$B$15</f>
        <v>239983.03138081465</v>
      </c>
      <c r="E310" s="18">
        <f>D310*Vstupy!$B$9</f>
        <v>35997.454707122197</v>
      </c>
      <c r="F310" s="18">
        <f t="shared" si="18"/>
        <v>203985.57667369244</v>
      </c>
      <c r="G310" s="18">
        <f>Vstupy!$B$5*(1+Vstupy!$B$16)^A310</f>
        <v>188471.58305018337</v>
      </c>
      <c r="H310" s="18">
        <f>IF(B310&gt;=Vstupy!$B$12,Vstupy!$B$11*(1+Vstupy!$B$16)^A310,0)</f>
        <v>0</v>
      </c>
      <c r="I310" s="18">
        <f t="shared" si="19"/>
        <v>30110673.90715491</v>
      </c>
    </row>
    <row r="311" spans="1:9">
      <c r="A311">
        <f t="shared" si="16"/>
        <v>309</v>
      </c>
      <c r="B311" s="17">
        <f>Vstupy!$B$8+A311/12</f>
        <v>55.75</v>
      </c>
      <c r="C311" s="18">
        <f t="shared" si="17"/>
        <v>30110673.90715491</v>
      </c>
      <c r="D311" s="18">
        <f>C311*Vstupy!$B$15</f>
        <v>240106.74214458163</v>
      </c>
      <c r="E311" s="18">
        <f>D311*Vstupy!$B$9</f>
        <v>36016.011321687241</v>
      </c>
      <c r="F311" s="18">
        <f t="shared" si="18"/>
        <v>204090.73082289437</v>
      </c>
      <c r="G311" s="18">
        <f>Vstupy!$B$5*(1+Vstupy!$B$16)^A311</f>
        <v>188859.80365278476</v>
      </c>
      <c r="H311" s="18">
        <f>IF(B311&gt;=Vstupy!$B$12,Vstupy!$B$11*(1+Vstupy!$B$16)^A311,0)</f>
        <v>0</v>
      </c>
      <c r="I311" s="18">
        <f t="shared" si="19"/>
        <v>30125904.834325019</v>
      </c>
    </row>
    <row r="312" spans="1:9">
      <c r="A312">
        <f t="shared" si="16"/>
        <v>310</v>
      </c>
      <c r="B312" s="17">
        <f>Vstupy!$B$8+A312/12</f>
        <v>55.833333333333329</v>
      </c>
      <c r="C312" s="18">
        <f t="shared" si="17"/>
        <v>30125904.834325019</v>
      </c>
      <c r="D312" s="18">
        <f>C312*Vstupy!$B$15</f>
        <v>240228.1956966985</v>
      </c>
      <c r="E312" s="18">
        <f>D312*Vstupy!$B$9</f>
        <v>36034.229354504772</v>
      </c>
      <c r="F312" s="18">
        <f t="shared" si="18"/>
        <v>204193.96634219371</v>
      </c>
      <c r="G312" s="18">
        <f>Vstupy!$B$5*(1+Vstupy!$B$16)^A312</f>
        <v>189248.82392626416</v>
      </c>
      <c r="H312" s="18">
        <f>IF(B312&gt;=Vstupy!$B$12,Vstupy!$B$11*(1+Vstupy!$B$16)^A312,0)</f>
        <v>0</v>
      </c>
      <c r="I312" s="18">
        <f t="shared" si="19"/>
        <v>30140849.976740949</v>
      </c>
    </row>
    <row r="313" spans="1:9">
      <c r="A313">
        <f t="shared" si="16"/>
        <v>311</v>
      </c>
      <c r="B313" s="17">
        <f>Vstupy!$B$8+A313/12</f>
        <v>55.916666666666671</v>
      </c>
      <c r="C313" s="18">
        <f t="shared" si="17"/>
        <v>30140849.976740949</v>
      </c>
      <c r="D313" s="18">
        <f>C313*Vstupy!$B$15</f>
        <v>240347.37036105309</v>
      </c>
      <c r="E313" s="18">
        <f>D313*Vstupy!$B$9</f>
        <v>36052.105554157963</v>
      </c>
      <c r="F313" s="18">
        <f t="shared" si="18"/>
        <v>204295.26480689514</v>
      </c>
      <c r="G313" s="18">
        <f>Vstupy!$B$5*(1+Vstupy!$B$16)^A313</f>
        <v>189638.64551781258</v>
      </c>
      <c r="H313" s="18">
        <f>IF(B313&gt;=Vstupy!$B$12,Vstupy!$B$11*(1+Vstupy!$B$16)^A313,0)</f>
        <v>0</v>
      </c>
      <c r="I313" s="18">
        <f t="shared" si="19"/>
        <v>30155506.596030034</v>
      </c>
    </row>
    <row r="314" spans="1:9">
      <c r="A314">
        <f t="shared" si="16"/>
        <v>312</v>
      </c>
      <c r="B314" s="17">
        <f>Vstupy!$B$8+A314/12</f>
        <v>56</v>
      </c>
      <c r="C314" s="18">
        <f t="shared" si="17"/>
        <v>30155506.596030034</v>
      </c>
      <c r="D314" s="18">
        <f>C314*Vstupy!$B$15</f>
        <v>240464.24430147724</v>
      </c>
      <c r="E314" s="18">
        <f>D314*Vstupy!$B$9</f>
        <v>36069.636645221588</v>
      </c>
      <c r="F314" s="18">
        <f t="shared" si="18"/>
        <v>204394.60765625566</v>
      </c>
      <c r="G314" s="18">
        <f>Vstupy!$B$5*(1+Vstupy!$B$16)^A314</f>
        <v>190029.27007801403</v>
      </c>
      <c r="H314" s="18">
        <f>IF(B314&gt;=Vstupy!$B$12,Vstupy!$B$11*(1+Vstupy!$B$16)^A314,0)</f>
        <v>0</v>
      </c>
      <c r="I314" s="18">
        <f t="shared" si="19"/>
        <v>30169871.933608275</v>
      </c>
    </row>
    <row r="315" spans="1:9">
      <c r="A315">
        <f t="shared" si="16"/>
        <v>313</v>
      </c>
      <c r="B315" s="17">
        <f>Vstupy!$B$8+A315/12</f>
        <v>56.083333333333329</v>
      </c>
      <c r="C315" s="18">
        <f t="shared" si="17"/>
        <v>30169871.933608275</v>
      </c>
      <c r="D315" s="18">
        <f>C315*Vstupy!$B$15</f>
        <v>240578.79552063474</v>
      </c>
      <c r="E315" s="18">
        <f>D315*Vstupy!$B$9</f>
        <v>36086.819328095211</v>
      </c>
      <c r="F315" s="18">
        <f t="shared" si="18"/>
        <v>204491.97619253953</v>
      </c>
      <c r="G315" s="18">
        <f>Vstupy!$B$5*(1+Vstupy!$B$16)^A315</f>
        <v>190420.69926085247</v>
      </c>
      <c r="H315" s="18">
        <f>IF(B315&gt;=Vstupy!$B$12,Vstupy!$B$11*(1+Vstupy!$B$16)^A315,0)</f>
        <v>0</v>
      </c>
      <c r="I315" s="18">
        <f t="shared" si="19"/>
        <v>30183943.210539959</v>
      </c>
    </row>
    <row r="316" spans="1:9">
      <c r="A316">
        <f t="shared" si="16"/>
        <v>314</v>
      </c>
      <c r="B316" s="17">
        <f>Vstupy!$B$8+A316/12</f>
        <v>56.166666666666671</v>
      </c>
      <c r="C316" s="18">
        <f t="shared" si="17"/>
        <v>30183943.210539959</v>
      </c>
      <c r="D316" s="18">
        <f>C316*Vstupy!$B$15</f>
        <v>240691.00185890199</v>
      </c>
      <c r="E316" s="18">
        <f>D316*Vstupy!$B$9</f>
        <v>36103.650278835295</v>
      </c>
      <c r="F316" s="18">
        <f t="shared" si="18"/>
        <v>204587.35158006669</v>
      </c>
      <c r="G316" s="18">
        <f>Vstupy!$B$5*(1+Vstupy!$B$16)^A316</f>
        <v>190812.93472371876</v>
      </c>
      <c r="H316" s="18">
        <f>IF(B316&gt;=Vstupy!$B$12,Vstupy!$B$11*(1+Vstupy!$B$16)^A316,0)</f>
        <v>0</v>
      </c>
      <c r="I316" s="18">
        <f t="shared" si="19"/>
        <v>30197717.627396308</v>
      </c>
    </row>
    <row r="317" spans="1:9">
      <c r="A317">
        <f t="shared" si="16"/>
        <v>315</v>
      </c>
      <c r="B317" s="17">
        <f>Vstupy!$B$8+A317/12</f>
        <v>56.25</v>
      </c>
      <c r="C317" s="18">
        <f t="shared" si="17"/>
        <v>30197717.627396308</v>
      </c>
      <c r="D317" s="18">
        <f>C317*Vstupy!$B$15</f>
        <v>240800.84099324077</v>
      </c>
      <c r="E317" s="18">
        <f>D317*Vstupy!$B$9</f>
        <v>36120.126148986114</v>
      </c>
      <c r="F317" s="18">
        <f t="shared" si="18"/>
        <v>204680.71484425466</v>
      </c>
      <c r="G317" s="18">
        <f>Vstupy!$B$5*(1+Vstupy!$B$16)^A317</f>
        <v>191205.97812741782</v>
      </c>
      <c r="H317" s="18">
        <f>IF(B317&gt;=Vstupy!$B$12,Vstupy!$B$11*(1+Vstupy!$B$16)^A317,0)</f>
        <v>0</v>
      </c>
      <c r="I317" s="18">
        <f t="shared" si="19"/>
        <v>30211192.364113145</v>
      </c>
    </row>
    <row r="318" spans="1:9">
      <c r="A318">
        <f t="shared" si="16"/>
        <v>316</v>
      </c>
      <c r="B318" s="17">
        <f>Vstupy!$B$8+A318/12</f>
        <v>56.333333333333329</v>
      </c>
      <c r="C318" s="18">
        <f t="shared" si="17"/>
        <v>30211192.364113145</v>
      </c>
      <c r="D318" s="18">
        <f>C318*Vstupy!$B$15</f>
        <v>240908.29043606331</v>
      </c>
      <c r="E318" s="18">
        <f>D318*Vstupy!$B$9</f>
        <v>36136.243565409495</v>
      </c>
      <c r="F318" s="18">
        <f t="shared" si="18"/>
        <v>204772.04687065381</v>
      </c>
      <c r="G318" s="18">
        <f>Vstupy!$B$5*(1+Vstupy!$B$16)^A318</f>
        <v>191599.83113617546</v>
      </c>
      <c r="H318" s="18">
        <f>IF(B318&gt;=Vstupy!$B$12,Vstupy!$B$11*(1+Vstupy!$B$16)^A318,0)</f>
        <v>0</v>
      </c>
      <c r="I318" s="18">
        <f t="shared" si="19"/>
        <v>30224364.579847623</v>
      </c>
    </row>
    <row r="319" spans="1:9">
      <c r="A319">
        <f t="shared" si="16"/>
        <v>317</v>
      </c>
      <c r="B319" s="17">
        <f>Vstupy!$B$8+A319/12</f>
        <v>56.416666666666671</v>
      </c>
      <c r="C319" s="18">
        <f t="shared" si="17"/>
        <v>30224364.579847623</v>
      </c>
      <c r="D319" s="18">
        <f>C319*Vstupy!$B$15</f>
        <v>241013.32753408985</v>
      </c>
      <c r="E319" s="18">
        <f>D319*Vstupy!$B$9</f>
        <v>36151.99913011348</v>
      </c>
      <c r="F319" s="18">
        <f t="shared" si="18"/>
        <v>204861.32840397637</v>
      </c>
      <c r="G319" s="18">
        <f>Vstupy!$B$5*(1+Vstupy!$B$16)^A319</f>
        <v>191994.49541764546</v>
      </c>
      <c r="H319" s="18">
        <f>IF(B319&gt;=Vstupy!$B$12,Vstupy!$B$11*(1+Vstupy!$B$16)^A319,0)</f>
        <v>0</v>
      </c>
      <c r="I319" s="18">
        <f t="shared" si="19"/>
        <v>30237231.412833951</v>
      </c>
    </row>
    <row r="320" spans="1:9">
      <c r="A320">
        <f t="shared" si="16"/>
        <v>318</v>
      </c>
      <c r="B320" s="17">
        <f>Vstupy!$B$8+A320/12</f>
        <v>56.5</v>
      </c>
      <c r="C320" s="18">
        <f t="shared" si="17"/>
        <v>30237231.412833951</v>
      </c>
      <c r="D320" s="18">
        <f>C320*Vstupy!$B$15</f>
        <v>241115.92946719809</v>
      </c>
      <c r="E320" s="18">
        <f>D320*Vstupy!$B$9</f>
        <v>36167.389420079715</v>
      </c>
      <c r="F320" s="18">
        <f t="shared" si="18"/>
        <v>204948.54004711838</v>
      </c>
      <c r="G320" s="18">
        <f>Vstupy!$B$5*(1+Vstupy!$B$16)^A320</f>
        <v>192389.97264291689</v>
      </c>
      <c r="H320" s="18">
        <f>IF(B320&gt;=Vstupy!$B$12,Vstupy!$B$11*(1+Vstupy!$B$16)^A320,0)</f>
        <v>0</v>
      </c>
      <c r="I320" s="18">
        <f t="shared" si="19"/>
        <v>30249789.980238151</v>
      </c>
    </row>
    <row r="321" spans="1:9">
      <c r="A321">
        <f t="shared" si="16"/>
        <v>319</v>
      </c>
      <c r="B321" s="17">
        <f>Vstupy!$B$8+A321/12</f>
        <v>56.583333333333329</v>
      </c>
      <c r="C321" s="18">
        <f t="shared" si="17"/>
        <v>30249789.980238151</v>
      </c>
      <c r="D321" s="18">
        <f>C321*Vstupy!$B$15</f>
        <v>241216.07324726504</v>
      </c>
      <c r="E321" s="18">
        <f>D321*Vstupy!$B$9</f>
        <v>36182.410987089752</v>
      </c>
      <c r="F321" s="18">
        <f t="shared" si="18"/>
        <v>205033.66226017528</v>
      </c>
      <c r="G321" s="18">
        <f>Vstupy!$B$5*(1+Vstupy!$B$16)^A321</f>
        <v>192786.26448652084</v>
      </c>
      <c r="H321" s="18">
        <f>IF(B321&gt;=Vstupy!$B$12,Vstupy!$B$11*(1+Vstupy!$B$16)^A321,0)</f>
        <v>0</v>
      </c>
      <c r="I321" s="18">
        <f t="shared" si="19"/>
        <v>30262037.378011804</v>
      </c>
    </row>
    <row r="322" spans="1:9">
      <c r="A322">
        <f t="shared" si="16"/>
        <v>320</v>
      </c>
      <c r="B322" s="17">
        <f>Vstupy!$B$8+A322/12</f>
        <v>56.666666666666671</v>
      </c>
      <c r="C322" s="18">
        <f t="shared" si="17"/>
        <v>30262037.378011804</v>
      </c>
      <c r="D322" s="18">
        <f>C322*Vstupy!$B$15</f>
        <v>241313.73571700079</v>
      </c>
      <c r="E322" s="18">
        <f>D322*Vstupy!$B$9</f>
        <v>36197.060357550115</v>
      </c>
      <c r="F322" s="18">
        <f t="shared" si="18"/>
        <v>205116.67535945069</v>
      </c>
      <c r="G322" s="18">
        <f>Vstupy!$B$5*(1+Vstupy!$B$16)^A322</f>
        <v>193183.37262643766</v>
      </c>
      <c r="H322" s="18">
        <f>IF(B322&gt;=Vstupy!$B$12,Vstupy!$B$11*(1+Vstupy!$B$16)^A322,0)</f>
        <v>0</v>
      </c>
      <c r="I322" s="18">
        <f t="shared" si="19"/>
        <v>30273970.680744816</v>
      </c>
    </row>
    <row r="323" spans="1:9">
      <c r="A323">
        <f t="shared" ref="A323:A386" si="20">A322+1</f>
        <v>321</v>
      </c>
      <c r="B323" s="17">
        <f>Vstupy!$B$8+A323/12</f>
        <v>56.75</v>
      </c>
      <c r="C323" s="18">
        <f t="shared" ref="C323:C386" si="21">I322</f>
        <v>30273970.680744816</v>
      </c>
      <c r="D323" s="18">
        <f>C323*Vstupy!$B$15</f>
        <v>241408.89354877445</v>
      </c>
      <c r="E323" s="18">
        <f>D323*Vstupy!$B$9</f>
        <v>36211.334032316168</v>
      </c>
      <c r="F323" s="18">
        <f t="shared" ref="F323:F386" si="22">D323-E323</f>
        <v>205197.55951645828</v>
      </c>
      <c r="G323" s="18">
        <f>Vstupy!$B$5*(1+Vstupy!$B$16)^A323</f>
        <v>193581.29874410413</v>
      </c>
      <c r="H323" s="18">
        <f>IF(B323&gt;=Vstupy!$B$12,Vstupy!$B$11*(1+Vstupy!$B$16)^A323,0)</f>
        <v>0</v>
      </c>
      <c r="I323" s="18">
        <f t="shared" ref="I323:I386" si="23">MAX(0,C323+F323-G323+H323)</f>
        <v>30285586.941517171</v>
      </c>
    </row>
    <row r="324" spans="1:9">
      <c r="A324">
        <f t="shared" si="20"/>
        <v>322</v>
      </c>
      <c r="B324" s="17">
        <f>Vstupy!$B$8+A324/12</f>
        <v>56.833333333333329</v>
      </c>
      <c r="C324" s="18">
        <f t="shared" si="21"/>
        <v>30285586.941517171</v>
      </c>
      <c r="D324" s="18">
        <f>C324*Vstupy!$B$15</f>
        <v>241501.52324343196</v>
      </c>
      <c r="E324" s="18">
        <f>D324*Vstupy!$B$9</f>
        <v>36225.228486514796</v>
      </c>
      <c r="F324" s="18">
        <f t="shared" si="22"/>
        <v>205276.29475691717</v>
      </c>
      <c r="G324" s="18">
        <f>Vstupy!$B$5*(1+Vstupy!$B$16)^A324</f>
        <v>193980.04452442049</v>
      </c>
      <c r="H324" s="18">
        <f>IF(B324&gt;=Vstupy!$B$12,Vstupy!$B$11*(1+Vstupy!$B$16)^A324,0)</f>
        <v>0</v>
      </c>
      <c r="I324" s="18">
        <f t="shared" si="23"/>
        <v>30296883.191749666</v>
      </c>
    </row>
    <row r="325" spans="1:9">
      <c r="A325">
        <f t="shared" si="20"/>
        <v>323</v>
      </c>
      <c r="B325" s="17">
        <f>Vstupy!$B$8+A325/12</f>
        <v>56.916666666666671</v>
      </c>
      <c r="C325" s="18">
        <f t="shared" si="21"/>
        <v>30296883.191749666</v>
      </c>
      <c r="D325" s="18">
        <f>C325*Vstupy!$B$15</f>
        <v>241591.60112910593</v>
      </c>
      <c r="E325" s="18">
        <f>D325*Vstupy!$B$9</f>
        <v>36238.74016936589</v>
      </c>
      <c r="F325" s="18">
        <f t="shared" si="22"/>
        <v>205352.86095974004</v>
      </c>
      <c r="G325" s="18">
        <f>Vstupy!$B$5*(1+Vstupy!$B$16)^A325</f>
        <v>194379.61165575765</v>
      </c>
      <c r="H325" s="18">
        <f>IF(B325&gt;=Vstupy!$B$12,Vstupy!$B$11*(1+Vstupy!$B$16)^A325,0)</f>
        <v>0</v>
      </c>
      <c r="I325" s="18">
        <f t="shared" si="23"/>
        <v>30307856.441053648</v>
      </c>
    </row>
    <row r="326" spans="1:9">
      <c r="A326">
        <f t="shared" si="20"/>
        <v>324</v>
      </c>
      <c r="B326" s="17">
        <f>Vstupy!$B$8+A326/12</f>
        <v>57</v>
      </c>
      <c r="C326" s="18">
        <f t="shared" si="21"/>
        <v>30307856.441053648</v>
      </c>
      <c r="D326" s="18">
        <f>C326*Vstupy!$B$15</f>
        <v>241679.10336001724</v>
      </c>
      <c r="E326" s="18">
        <f>D326*Vstupy!$B$9</f>
        <v>36251.865504002584</v>
      </c>
      <c r="F326" s="18">
        <f t="shared" si="22"/>
        <v>205427.23785601466</v>
      </c>
      <c r="G326" s="18">
        <f>Vstupy!$B$5*(1+Vstupy!$B$16)^A326</f>
        <v>194780.00182996408</v>
      </c>
      <c r="H326" s="18">
        <f>IF(B326&gt;=Vstupy!$B$12,Vstupy!$B$11*(1+Vstupy!$B$16)^A326,0)</f>
        <v>0</v>
      </c>
      <c r="I326" s="18">
        <f t="shared" si="23"/>
        <v>30318503.6770797</v>
      </c>
    </row>
    <row r="327" spans="1:9">
      <c r="A327">
        <f t="shared" si="20"/>
        <v>325</v>
      </c>
      <c r="B327" s="17">
        <f>Vstupy!$B$8+A327/12</f>
        <v>57.083333333333329</v>
      </c>
      <c r="C327" s="18">
        <f t="shared" si="21"/>
        <v>30318503.6770797</v>
      </c>
      <c r="D327" s="18">
        <f>C327*Vstupy!$B$15</f>
        <v>241764.00591526867</v>
      </c>
      <c r="E327" s="18">
        <f>D327*Vstupy!$B$9</f>
        <v>36264.600887290297</v>
      </c>
      <c r="F327" s="18">
        <f t="shared" si="22"/>
        <v>205499.40502797838</v>
      </c>
      <c r="G327" s="18">
        <f>Vstupy!$B$5*(1+Vstupy!$B$16)^A327</f>
        <v>195181.21674237348</v>
      </c>
      <c r="H327" s="18">
        <f>IF(B327&gt;=Vstupy!$B$12,Vstupy!$B$11*(1+Vstupy!$B$16)^A327,0)</f>
        <v>0</v>
      </c>
      <c r="I327" s="18">
        <f t="shared" si="23"/>
        <v>30328821.865365304</v>
      </c>
    </row>
    <row r="328" spans="1:9">
      <c r="A328">
        <f t="shared" si="20"/>
        <v>326</v>
      </c>
      <c r="B328" s="17">
        <f>Vstupy!$B$8+A328/12</f>
        <v>57.166666666666671</v>
      </c>
      <c r="C328" s="18">
        <f t="shared" si="21"/>
        <v>30328821.865365304</v>
      </c>
      <c r="D328" s="18">
        <f>C328*Vstupy!$B$15</f>
        <v>241846.28459762994</v>
      </c>
      <c r="E328" s="18">
        <f>D328*Vstupy!$B$9</f>
        <v>36276.942689644493</v>
      </c>
      <c r="F328" s="18">
        <f t="shared" si="22"/>
        <v>205569.34190798545</v>
      </c>
      <c r="G328" s="18">
        <f>Vstupy!$B$5*(1+Vstupy!$B$16)^A328</f>
        <v>195583.25809181144</v>
      </c>
      <c r="H328" s="18">
        <f>IF(B328&gt;=Vstupy!$B$12,Vstupy!$B$11*(1+Vstupy!$B$16)^A328,0)</f>
        <v>0</v>
      </c>
      <c r="I328" s="18">
        <f t="shared" si="23"/>
        <v>30338807.949181478</v>
      </c>
    </row>
    <row r="329" spans="1:9">
      <c r="A329">
        <f t="shared" si="20"/>
        <v>327</v>
      </c>
      <c r="B329" s="17">
        <f>Vstupy!$B$8+A329/12</f>
        <v>57.25</v>
      </c>
      <c r="C329" s="18">
        <f t="shared" si="21"/>
        <v>30338807.949181478</v>
      </c>
      <c r="D329" s="18">
        <f>C329*Vstupy!$B$15</f>
        <v>241925.91503231492</v>
      </c>
      <c r="E329" s="18">
        <f>D329*Vstupy!$B$9</f>
        <v>36288.887254847235</v>
      </c>
      <c r="F329" s="18">
        <f t="shared" si="22"/>
        <v>205637.02777746768</v>
      </c>
      <c r="G329" s="18">
        <f>Vstupy!$B$5*(1+Vstupy!$B$16)^A329</f>
        <v>195986.127580603</v>
      </c>
      <c r="H329" s="18">
        <f>IF(B329&gt;=Vstupy!$B$12,Vstupy!$B$11*(1+Vstupy!$B$16)^A329,0)</f>
        <v>0</v>
      </c>
      <c r="I329" s="18">
        <f t="shared" si="23"/>
        <v>30348458.849378344</v>
      </c>
    </row>
    <row r="330" spans="1:9">
      <c r="A330">
        <f t="shared" si="20"/>
        <v>328</v>
      </c>
      <c r="B330" s="17">
        <f>Vstupy!$B$8+A330/12</f>
        <v>57.333333333333329</v>
      </c>
      <c r="C330" s="18">
        <f t="shared" si="21"/>
        <v>30348458.849378344</v>
      </c>
      <c r="D330" s="18">
        <f>C330*Vstupy!$B$15</f>
        <v>242002.87266575007</v>
      </c>
      <c r="E330" s="18">
        <f>D330*Vstupy!$B$9</f>
        <v>36300.430899862506</v>
      </c>
      <c r="F330" s="18">
        <f t="shared" si="22"/>
        <v>205702.44176588755</v>
      </c>
      <c r="G330" s="18">
        <f>Vstupy!$B$5*(1+Vstupy!$B$16)^A330</f>
        <v>196389.82691457955</v>
      </c>
      <c r="H330" s="18">
        <f>IF(B330&gt;=Vstupy!$B$12,Vstupy!$B$11*(1+Vstupy!$B$16)^A330,0)</f>
        <v>0</v>
      </c>
      <c r="I330" s="18">
        <f t="shared" si="23"/>
        <v>30357771.464229651</v>
      </c>
    </row>
    <row r="331" spans="1:9">
      <c r="A331">
        <f t="shared" si="20"/>
        <v>329</v>
      </c>
      <c r="B331" s="17">
        <f>Vstupy!$B$8+A331/12</f>
        <v>57.416666666666671</v>
      </c>
      <c r="C331" s="18">
        <f t="shared" si="21"/>
        <v>30357771.464229651</v>
      </c>
      <c r="D331" s="18">
        <f>C331*Vstupy!$B$15</f>
        <v>242077.13276433467</v>
      </c>
      <c r="E331" s="18">
        <f>D331*Vstupy!$B$9</f>
        <v>36311.569914650201</v>
      </c>
      <c r="F331" s="18">
        <f t="shared" si="22"/>
        <v>205765.56284968447</v>
      </c>
      <c r="G331" s="18">
        <f>Vstupy!$B$5*(1+Vstupy!$B$16)^A331</f>
        <v>196794.35780308634</v>
      </c>
      <c r="H331" s="18">
        <f>IF(B331&gt;=Vstupy!$B$12,Vstupy!$B$11*(1+Vstupy!$B$16)^A331,0)</f>
        <v>0</v>
      </c>
      <c r="I331" s="18">
        <f t="shared" si="23"/>
        <v>30366742.669276249</v>
      </c>
    </row>
    <row r="332" spans="1:9">
      <c r="A332">
        <f t="shared" si="20"/>
        <v>330</v>
      </c>
      <c r="B332" s="17">
        <f>Vstupy!$B$8+A332/12</f>
        <v>57.5</v>
      </c>
      <c r="C332" s="18">
        <f t="shared" si="21"/>
        <v>30366742.669276249</v>
      </c>
      <c r="D332" s="18">
        <f>C332*Vstupy!$B$15</f>
        <v>242148.67041319274</v>
      </c>
      <c r="E332" s="18">
        <f>D332*Vstupy!$B$9</f>
        <v>36322.300561978911</v>
      </c>
      <c r="F332" s="18">
        <f t="shared" si="22"/>
        <v>205826.36985121382</v>
      </c>
      <c r="G332" s="18">
        <f>Vstupy!$B$5*(1+Vstupy!$B$16)^A332</f>
        <v>197199.72195898954</v>
      </c>
      <c r="H332" s="18">
        <f>IF(B332&gt;=Vstupy!$B$12,Vstupy!$B$11*(1+Vstupy!$B$16)^A332,0)</f>
        <v>0</v>
      </c>
      <c r="I332" s="18">
        <f t="shared" si="23"/>
        <v>30375369.31716847</v>
      </c>
    </row>
    <row r="333" spans="1:9">
      <c r="A333">
        <f t="shared" si="20"/>
        <v>331</v>
      </c>
      <c r="B333" s="17">
        <f>Vstupy!$B$8+A333/12</f>
        <v>57.583333333333329</v>
      </c>
      <c r="C333" s="18">
        <f t="shared" si="21"/>
        <v>30375369.31716847</v>
      </c>
      <c r="D333" s="18">
        <f>C333*Vstupy!$B$15</f>
        <v>242217.46051491602</v>
      </c>
      <c r="E333" s="18">
        <f>D333*Vstupy!$B$9</f>
        <v>36332.619077237403</v>
      </c>
      <c r="F333" s="18">
        <f t="shared" si="22"/>
        <v>205884.84143767861</v>
      </c>
      <c r="G333" s="18">
        <f>Vstupy!$B$5*(1+Vstupy!$B$16)^A333</f>
        <v>197605.92109868358</v>
      </c>
      <c r="H333" s="18">
        <f>IF(B333&gt;=Vstupy!$B$12,Vstupy!$B$11*(1+Vstupy!$B$16)^A333,0)</f>
        <v>0</v>
      </c>
      <c r="I333" s="18">
        <f t="shared" si="23"/>
        <v>30383648.237507466</v>
      </c>
    </row>
    <row r="334" spans="1:9">
      <c r="A334">
        <f t="shared" si="20"/>
        <v>332</v>
      </c>
      <c r="B334" s="17">
        <f>Vstupy!$B$8+A334/12</f>
        <v>57.666666666666671</v>
      </c>
      <c r="C334" s="18">
        <f t="shared" si="21"/>
        <v>30383648.237507466</v>
      </c>
      <c r="D334" s="18">
        <f>C334*Vstupy!$B$15</f>
        <v>242283.47778829889</v>
      </c>
      <c r="E334" s="18">
        <f>D334*Vstupy!$B$9</f>
        <v>36342.52166824483</v>
      </c>
      <c r="F334" s="18">
        <f t="shared" si="22"/>
        <v>205940.95612005406</v>
      </c>
      <c r="G334" s="18">
        <f>Vstupy!$B$5*(1+Vstupy!$B$16)^A334</f>
        <v>198012.95694209836</v>
      </c>
      <c r="H334" s="18">
        <f>IF(B334&gt;=Vstupy!$B$12,Vstupy!$B$11*(1+Vstupy!$B$16)^A334,0)</f>
        <v>0</v>
      </c>
      <c r="I334" s="18">
        <f t="shared" si="23"/>
        <v>30391576.236685421</v>
      </c>
    </row>
    <row r="335" spans="1:9">
      <c r="A335">
        <f t="shared" si="20"/>
        <v>333</v>
      </c>
      <c r="B335" s="17">
        <f>Vstupy!$B$8+A335/12</f>
        <v>57.75</v>
      </c>
      <c r="C335" s="18">
        <f t="shared" si="21"/>
        <v>30391576.236685421</v>
      </c>
      <c r="D335" s="18">
        <f>C335*Vstupy!$B$15</f>
        <v>242346.69676706413</v>
      </c>
      <c r="E335" s="18">
        <f>D335*Vstupy!$B$9</f>
        <v>36352.00451505962</v>
      </c>
      <c r="F335" s="18">
        <f t="shared" si="22"/>
        <v>205994.69225200452</v>
      </c>
      <c r="G335" s="18">
        <f>Vstupy!$B$5*(1+Vstupy!$B$16)^A335</f>
        <v>198420.83121270643</v>
      </c>
      <c r="H335" s="18">
        <f>IF(B335&gt;=Vstupy!$B$12,Vstupy!$B$11*(1+Vstupy!$B$16)^A335,0)</f>
        <v>0</v>
      </c>
      <c r="I335" s="18">
        <f t="shared" si="23"/>
        <v>30399150.097724721</v>
      </c>
    </row>
    <row r="336" spans="1:9">
      <c r="A336">
        <f t="shared" si="20"/>
        <v>334</v>
      </c>
      <c r="B336" s="17">
        <f>Vstupy!$B$8+A336/12</f>
        <v>57.833333333333329</v>
      </c>
      <c r="C336" s="18">
        <f t="shared" si="21"/>
        <v>30399150.097724721</v>
      </c>
      <c r="D336" s="18">
        <f>C336*Vstupy!$B$15</f>
        <v>242407.09179858051</v>
      </c>
      <c r="E336" s="18">
        <f>D336*Vstupy!$B$9</f>
        <v>36361.063769787077</v>
      </c>
      <c r="F336" s="18">
        <f t="shared" si="22"/>
        <v>206046.02802879343</v>
      </c>
      <c r="G336" s="18">
        <f>Vstupy!$B$5*(1+Vstupy!$B$16)^A336</f>
        <v>198829.54563753071</v>
      </c>
      <c r="H336" s="18">
        <f>IF(B336&gt;=Vstupy!$B$12,Vstupy!$B$11*(1+Vstupy!$B$16)^A336,0)</f>
        <v>0</v>
      </c>
      <c r="I336" s="18">
        <f t="shared" si="23"/>
        <v>30406366.580115985</v>
      </c>
    </row>
    <row r="337" spans="1:9">
      <c r="A337">
        <f t="shared" si="20"/>
        <v>335</v>
      </c>
      <c r="B337" s="17">
        <f>Vstupy!$B$8+A337/12</f>
        <v>57.916666666666671</v>
      </c>
      <c r="C337" s="18">
        <f t="shared" si="21"/>
        <v>30406366.580115985</v>
      </c>
      <c r="D337" s="18">
        <f>C337*Vstupy!$B$15</f>
        <v>242464.63704257118</v>
      </c>
      <c r="E337" s="18">
        <f>D337*Vstupy!$B$9</f>
        <v>36369.695556385675</v>
      </c>
      <c r="F337" s="18">
        <f t="shared" si="22"/>
        <v>206094.9414861855</v>
      </c>
      <c r="G337" s="18">
        <f>Vstupy!$B$5*(1+Vstupy!$B$16)^A337</f>
        <v>199239.1019471513</v>
      </c>
      <c r="H337" s="18">
        <f>IF(B337&gt;=Vstupy!$B$12,Vstupy!$B$11*(1+Vstupy!$B$16)^A337,0)</f>
        <v>0</v>
      </c>
      <c r="I337" s="18">
        <f t="shared" si="23"/>
        <v>30413222.419655021</v>
      </c>
    </row>
    <row r="338" spans="1:9">
      <c r="A338">
        <f t="shared" si="20"/>
        <v>336</v>
      </c>
      <c r="B338" s="17">
        <f>Vstupy!$B$8+A338/12</f>
        <v>58</v>
      </c>
      <c r="C338" s="18">
        <f t="shared" si="21"/>
        <v>30413222.419655021</v>
      </c>
      <c r="D338" s="18">
        <f>C338*Vstupy!$B$15</f>
        <v>242519.30646981348</v>
      </c>
      <c r="E338" s="18">
        <f>D338*Vstupy!$B$9</f>
        <v>36377.895970472018</v>
      </c>
      <c r="F338" s="18">
        <f t="shared" si="22"/>
        <v>206141.41049934147</v>
      </c>
      <c r="G338" s="18">
        <f>Vstupy!$B$5*(1+Vstupy!$B$16)^A338</f>
        <v>199649.50187571291</v>
      </c>
      <c r="H338" s="18">
        <f>IF(B338&gt;=Vstupy!$B$12,Vstupy!$B$11*(1+Vstupy!$B$16)^A338,0)</f>
        <v>0</v>
      </c>
      <c r="I338" s="18">
        <f t="shared" si="23"/>
        <v>30419714.32827865</v>
      </c>
    </row>
    <row r="339" spans="1:9">
      <c r="A339">
        <f t="shared" si="20"/>
        <v>337</v>
      </c>
      <c r="B339" s="17">
        <f>Vstupy!$B$8+A339/12</f>
        <v>58.083333333333329</v>
      </c>
      <c r="C339" s="18">
        <f t="shared" si="21"/>
        <v>30419714.32827865</v>
      </c>
      <c r="D339" s="18">
        <f>C339*Vstupy!$B$15</f>
        <v>242571.0738608299</v>
      </c>
      <c r="E339" s="18">
        <f>D339*Vstupy!$B$9</f>
        <v>36385.661079124482</v>
      </c>
      <c r="F339" s="18">
        <f t="shared" si="22"/>
        <v>206185.41278170541</v>
      </c>
      <c r="G339" s="18">
        <f>Vstupy!$B$5*(1+Vstupy!$B$16)^A339</f>
        <v>200060.74716093254</v>
      </c>
      <c r="H339" s="18">
        <f>IF(B339&gt;=Vstupy!$B$12,Vstupy!$B$11*(1+Vstupy!$B$16)^A339,0)</f>
        <v>0</v>
      </c>
      <c r="I339" s="18">
        <f t="shared" si="23"/>
        <v>30425838.99389942</v>
      </c>
    </row>
    <row r="340" spans="1:9">
      <c r="A340">
        <f t="shared" si="20"/>
        <v>338</v>
      </c>
      <c r="B340" s="17">
        <f>Vstupy!$B$8+A340/12</f>
        <v>58.166666666666671</v>
      </c>
      <c r="C340" s="18">
        <f t="shared" si="21"/>
        <v>30425838.99389942</v>
      </c>
      <c r="D340" s="18">
        <f>C340*Vstupy!$B$15</f>
        <v>242619.91280456999</v>
      </c>
      <c r="E340" s="18">
        <f>D340*Vstupy!$B$9</f>
        <v>36392.9869206855</v>
      </c>
      <c r="F340" s="18">
        <f t="shared" si="22"/>
        <v>206226.92588388448</v>
      </c>
      <c r="G340" s="18">
        <f>Vstupy!$B$5*(1+Vstupy!$B$16)^A340</f>
        <v>200472.83954410648</v>
      </c>
      <c r="H340" s="18">
        <f>IF(B340&gt;=Vstupy!$B$12,Vstupy!$B$11*(1+Vstupy!$B$16)^A340,0)</f>
        <v>0</v>
      </c>
      <c r="I340" s="18">
        <f t="shared" si="23"/>
        <v>30431593.080239199</v>
      </c>
    </row>
    <row r="341" spans="1:9">
      <c r="A341">
        <f t="shared" si="20"/>
        <v>339</v>
      </c>
      <c r="B341" s="17">
        <f>Vstupy!$B$8+A341/12</f>
        <v>58.25</v>
      </c>
      <c r="C341" s="18">
        <f t="shared" si="21"/>
        <v>30431593.080239199</v>
      </c>
      <c r="D341" s="18">
        <f>C341*Vstupy!$B$15</f>
        <v>242665.79669708342</v>
      </c>
      <c r="E341" s="18">
        <f>D341*Vstupy!$B$9</f>
        <v>36399.869504562514</v>
      </c>
      <c r="F341" s="18">
        <f t="shared" si="22"/>
        <v>206265.9271925209</v>
      </c>
      <c r="G341" s="18">
        <f>Vstupy!$B$5*(1+Vstupy!$B$16)^A341</f>
        <v>200885.7807701178</v>
      </c>
      <c r="H341" s="18">
        <f>IF(B341&gt;=Vstupy!$B$12,Vstupy!$B$11*(1+Vstupy!$B$16)^A341,0)</f>
        <v>0</v>
      </c>
      <c r="I341" s="18">
        <f t="shared" si="23"/>
        <v>30436973.2266616</v>
      </c>
    </row>
    <row r="342" spans="1:9">
      <c r="A342">
        <f t="shared" si="20"/>
        <v>340</v>
      </c>
      <c r="B342" s="17">
        <f>Vstupy!$B$8+A342/12</f>
        <v>58.333333333333329</v>
      </c>
      <c r="C342" s="18">
        <f t="shared" si="21"/>
        <v>30436973.2266616</v>
      </c>
      <c r="D342" s="18">
        <f>C342*Vstupy!$B$15</f>
        <v>242708.69874018373</v>
      </c>
      <c r="E342" s="18">
        <f>D342*Vstupy!$B$9</f>
        <v>36406.304811027556</v>
      </c>
      <c r="F342" s="18">
        <f t="shared" si="22"/>
        <v>206302.39392915618</v>
      </c>
      <c r="G342" s="18">
        <f>Vstupy!$B$5*(1+Vstupy!$B$16)^A342</f>
        <v>201299.57258744381</v>
      </c>
      <c r="H342" s="18">
        <f>IF(B342&gt;=Vstupy!$B$12,Vstupy!$B$11*(1+Vstupy!$B$16)^A342,0)</f>
        <v>0</v>
      </c>
      <c r="I342" s="18">
        <f t="shared" si="23"/>
        <v>30441976.048003312</v>
      </c>
    </row>
    <row r="343" spans="1:9">
      <c r="A343">
        <f t="shared" si="20"/>
        <v>341</v>
      </c>
      <c r="B343" s="17">
        <f>Vstupy!$B$8+A343/12</f>
        <v>58.416666666666671</v>
      </c>
      <c r="C343" s="18">
        <f t="shared" si="21"/>
        <v>30441976.048003312</v>
      </c>
      <c r="D343" s="18">
        <f>C343*Vstupy!$B$15</f>
        <v>242748.59194010324</v>
      </c>
      <c r="E343" s="18">
        <f>D343*Vstupy!$B$9</f>
        <v>36412.288791015482</v>
      </c>
      <c r="F343" s="18">
        <f t="shared" si="22"/>
        <v>206336.30314908776</v>
      </c>
      <c r="G343" s="18">
        <f>Vstupy!$B$5*(1+Vstupy!$B$16)^A343</f>
        <v>201714.21674816319</v>
      </c>
      <c r="H343" s="18">
        <f>IF(B343&gt;=Vstupy!$B$12,Vstupy!$B$11*(1+Vstupy!$B$16)^A343,0)</f>
        <v>0</v>
      </c>
      <c r="I343" s="18">
        <f t="shared" si="23"/>
        <v>30446598.134404238</v>
      </c>
    </row>
    <row r="344" spans="1:9">
      <c r="A344">
        <f t="shared" si="20"/>
        <v>342</v>
      </c>
      <c r="B344" s="17">
        <f>Vstupy!$B$8+A344/12</f>
        <v>58.5</v>
      </c>
      <c r="C344" s="18">
        <f t="shared" si="21"/>
        <v>30446598.134404238</v>
      </c>
      <c r="D344" s="18">
        <f>C344*Vstupy!$B$15</f>
        <v>242785.44910613875</v>
      </c>
      <c r="E344" s="18">
        <f>D344*Vstupy!$B$9</f>
        <v>36417.817365920811</v>
      </c>
      <c r="F344" s="18">
        <f t="shared" si="22"/>
        <v>206367.63174021794</v>
      </c>
      <c r="G344" s="18">
        <f>Vstupy!$B$5*(1+Vstupy!$B$16)^A344</f>
        <v>202129.715007964</v>
      </c>
      <c r="H344" s="18">
        <f>IF(B344&gt;=Vstupy!$B$12,Vstupy!$B$11*(1+Vstupy!$B$16)^A344,0)</f>
        <v>0</v>
      </c>
      <c r="I344" s="18">
        <f t="shared" si="23"/>
        <v>30450836.05113649</v>
      </c>
    </row>
    <row r="345" spans="1:9">
      <c r="A345">
        <f t="shared" si="20"/>
        <v>343</v>
      </c>
      <c r="B345" s="17">
        <f>Vstupy!$B$8+A345/12</f>
        <v>58.583333333333329</v>
      </c>
      <c r="C345" s="18">
        <f t="shared" si="21"/>
        <v>30450836.05113649</v>
      </c>
      <c r="D345" s="18">
        <f>C345*Vstupy!$B$15</f>
        <v>242819.24284928775</v>
      </c>
      <c r="E345" s="18">
        <f>D345*Vstupy!$B$9</f>
        <v>36422.886427393161</v>
      </c>
      <c r="F345" s="18">
        <f t="shared" si="22"/>
        <v>206396.3564218946</v>
      </c>
      <c r="G345" s="18">
        <f>Vstupy!$B$5*(1+Vstupy!$B$16)^A345</f>
        <v>202546.0691261504</v>
      </c>
      <c r="H345" s="18">
        <f>IF(B345&gt;=Vstupy!$B$12,Vstupy!$B$11*(1+Vstupy!$B$16)^A345,0)</f>
        <v>0</v>
      </c>
      <c r="I345" s="18">
        <f t="shared" si="23"/>
        <v>30454686.338432234</v>
      </c>
    </row>
    <row r="346" spans="1:9">
      <c r="A346">
        <f t="shared" si="20"/>
        <v>344</v>
      </c>
      <c r="B346" s="17">
        <f>Vstupy!$B$8+A346/12</f>
        <v>58.666666666666671</v>
      </c>
      <c r="C346" s="18">
        <f t="shared" si="21"/>
        <v>30454686.338432234</v>
      </c>
      <c r="D346" s="18">
        <f>C346*Vstupy!$B$15</f>
        <v>242849.94558087562</v>
      </c>
      <c r="E346" s="18">
        <f>D346*Vstupy!$B$9</f>
        <v>36427.49183713134</v>
      </c>
      <c r="F346" s="18">
        <f t="shared" si="22"/>
        <v>206422.45374374429</v>
      </c>
      <c r="G346" s="18">
        <f>Vstupy!$B$5*(1+Vstupy!$B$16)^A346</f>
        <v>202963.28086565048</v>
      </c>
      <c r="H346" s="18">
        <f>IF(B346&gt;=Vstupy!$B$12,Vstupy!$B$11*(1+Vstupy!$B$16)^A346,0)</f>
        <v>0</v>
      </c>
      <c r="I346" s="18">
        <f t="shared" si="23"/>
        <v>30458145.511310328</v>
      </c>
    </row>
    <row r="347" spans="1:9">
      <c r="A347">
        <f t="shared" si="20"/>
        <v>345</v>
      </c>
      <c r="B347" s="17">
        <f>Vstupy!$B$8+A347/12</f>
        <v>58.75</v>
      </c>
      <c r="C347" s="18">
        <f t="shared" si="21"/>
        <v>30458145.511310328</v>
      </c>
      <c r="D347" s="18">
        <f>C347*Vstupy!$B$15</f>
        <v>242877.5295111734</v>
      </c>
      <c r="E347" s="18">
        <f>D347*Vstupy!$B$9</f>
        <v>36431.629426676009</v>
      </c>
      <c r="F347" s="18">
        <f t="shared" si="22"/>
        <v>206445.90008449741</v>
      </c>
      <c r="G347" s="18">
        <f>Vstupy!$B$5*(1+Vstupy!$B$16)^A347</f>
        <v>203381.35199302388</v>
      </c>
      <c r="H347" s="18">
        <f>IF(B347&gt;=Vstupy!$B$12,Vstupy!$B$11*(1+Vstupy!$B$16)^A347,0)</f>
        <v>0</v>
      </c>
      <c r="I347" s="18">
        <f t="shared" si="23"/>
        <v>30461210.059401803</v>
      </c>
    </row>
    <row r="348" spans="1:9">
      <c r="A348">
        <f t="shared" si="20"/>
        <v>346</v>
      </c>
      <c r="B348" s="17">
        <f>Vstupy!$B$8+A348/12</f>
        <v>58.833333333333329</v>
      </c>
      <c r="C348" s="18">
        <f t="shared" si="21"/>
        <v>30461210.059401803</v>
      </c>
      <c r="D348" s="18">
        <f>C348*Vstupy!$B$15</f>
        <v>242901.96664800594</v>
      </c>
      <c r="E348" s="18">
        <f>D348*Vstupy!$B$9</f>
        <v>36435.294997200886</v>
      </c>
      <c r="F348" s="18">
        <f t="shared" si="22"/>
        <v>206466.67165080504</v>
      </c>
      <c r="G348" s="18">
        <f>Vstupy!$B$5*(1+Vstupy!$B$16)^A348</f>
        <v>203800.28427846875</v>
      </c>
      <c r="H348" s="18">
        <f>IF(B348&gt;=Vstupy!$B$12,Vstupy!$B$11*(1+Vstupy!$B$16)^A348,0)</f>
        <v>0</v>
      </c>
      <c r="I348" s="18">
        <f t="shared" si="23"/>
        <v>30463876.44677414</v>
      </c>
    </row>
    <row r="349" spans="1:9">
      <c r="A349">
        <f t="shared" si="20"/>
        <v>347</v>
      </c>
      <c r="B349" s="17">
        <f>Vstupy!$B$8+A349/12</f>
        <v>58.916666666666671</v>
      </c>
      <c r="C349" s="18">
        <f t="shared" si="21"/>
        <v>30463876.44677414</v>
      </c>
      <c r="D349" s="18">
        <f>C349*Vstupy!$B$15</f>
        <v>242923.22879535082</v>
      </c>
      <c r="E349" s="18">
        <f>D349*Vstupy!$B$9</f>
        <v>36438.484319302624</v>
      </c>
      <c r="F349" s="18">
        <f t="shared" si="22"/>
        <v>206484.74447604819</v>
      </c>
      <c r="G349" s="18">
        <f>Vstupy!$B$5*(1+Vstupy!$B$16)^A349</f>
        <v>204220.07949582982</v>
      </c>
      <c r="H349" s="18">
        <f>IF(B349&gt;=Vstupy!$B$12,Vstupy!$B$11*(1+Vstupy!$B$16)^A349,0)</f>
        <v>0</v>
      </c>
      <c r="I349" s="18">
        <f t="shared" si="23"/>
        <v>30466141.111754358</v>
      </c>
    </row>
    <row r="350" spans="1:9">
      <c r="A350">
        <f t="shared" si="20"/>
        <v>348</v>
      </c>
      <c r="B350" s="17">
        <f>Vstupy!$B$8+A350/12</f>
        <v>59</v>
      </c>
      <c r="C350" s="18">
        <f t="shared" si="21"/>
        <v>30466141.111754358</v>
      </c>
      <c r="D350" s="18">
        <f>C350*Vstupy!$B$15</f>
        <v>242941.2875519275</v>
      </c>
      <c r="E350" s="18">
        <f>D350*Vstupy!$B$9</f>
        <v>36441.193132789122</v>
      </c>
      <c r="F350" s="18">
        <f t="shared" si="22"/>
        <v>206500.09441913839</v>
      </c>
      <c r="G350" s="18">
        <f>Vstupy!$B$5*(1+Vstupy!$B$16)^A350</f>
        <v>204640.73942260549</v>
      </c>
      <c r="H350" s="18">
        <f>IF(B350&gt;=Vstupy!$B$12,Vstupy!$B$11*(1+Vstupy!$B$16)^A350,0)</f>
        <v>0</v>
      </c>
      <c r="I350" s="18">
        <f t="shared" si="23"/>
        <v>30468000.46675089</v>
      </c>
    </row>
    <row r="351" spans="1:9">
      <c r="A351">
        <f t="shared" si="20"/>
        <v>349</v>
      </c>
      <c r="B351" s="17">
        <f>Vstupy!$B$8+A351/12</f>
        <v>59.083333333333329</v>
      </c>
      <c r="C351" s="18">
        <f t="shared" si="21"/>
        <v>30468000.46675089</v>
      </c>
      <c r="D351" s="18">
        <f>C351*Vstupy!$B$15</f>
        <v>242956.11430977704</v>
      </c>
      <c r="E351" s="18">
        <f>D351*Vstupy!$B$9</f>
        <v>36443.417146466556</v>
      </c>
      <c r="F351" s="18">
        <f t="shared" si="22"/>
        <v>206512.69716331048</v>
      </c>
      <c r="G351" s="18">
        <f>Vstupy!$B$5*(1+Vstupy!$B$16)^A351</f>
        <v>205062.26583995554</v>
      </c>
      <c r="H351" s="18">
        <f>IF(B351&gt;=Vstupy!$B$12,Vstupy!$B$11*(1+Vstupy!$B$16)^A351,0)</f>
        <v>0</v>
      </c>
      <c r="I351" s="18">
        <f t="shared" si="23"/>
        <v>30469450.898074243</v>
      </c>
    </row>
    <row r="352" spans="1:9">
      <c r="A352">
        <f t="shared" si="20"/>
        <v>350</v>
      </c>
      <c r="B352" s="17">
        <f>Vstupy!$B$8+A352/12</f>
        <v>59.166666666666671</v>
      </c>
      <c r="C352" s="18">
        <f t="shared" si="21"/>
        <v>30469450.898074243</v>
      </c>
      <c r="D352" s="18">
        <f>C352*Vstupy!$B$15</f>
        <v>242967.68025283192</v>
      </c>
      <c r="E352" s="18">
        <f>D352*Vstupy!$B$9</f>
        <v>36445.152037924789</v>
      </c>
      <c r="F352" s="18">
        <f t="shared" si="22"/>
        <v>206522.52821490713</v>
      </c>
      <c r="G352" s="18">
        <f>Vstupy!$B$5*(1+Vstupy!$B$16)^A352</f>
        <v>205484.66053270883</v>
      </c>
      <c r="H352" s="18">
        <f>IF(B352&gt;=Vstupy!$B$12,Vstupy!$B$11*(1+Vstupy!$B$16)^A352,0)</f>
        <v>0</v>
      </c>
      <c r="I352" s="18">
        <f t="shared" si="23"/>
        <v>30470488.765756439</v>
      </c>
    </row>
    <row r="353" spans="1:9">
      <c r="A353">
        <f t="shared" si="20"/>
        <v>351</v>
      </c>
      <c r="B353" s="17">
        <f>Vstupy!$B$8+A353/12</f>
        <v>59.25</v>
      </c>
      <c r="C353" s="18">
        <f t="shared" si="21"/>
        <v>30470488.765756439</v>
      </c>
      <c r="D353" s="18">
        <f>C353*Vstupy!$B$15</f>
        <v>242975.95635547637</v>
      </c>
      <c r="E353" s="18">
        <f>D353*Vstupy!$B$9</f>
        <v>36446.393453321456</v>
      </c>
      <c r="F353" s="18">
        <f t="shared" si="22"/>
        <v>206529.56290215492</v>
      </c>
      <c r="G353" s="18">
        <f>Vstupy!$B$5*(1+Vstupy!$B$16)^A353</f>
        <v>205907.92528937047</v>
      </c>
      <c r="H353" s="18">
        <f>IF(B353&gt;=Vstupy!$B$12,Vstupy!$B$11*(1+Vstupy!$B$16)^A353,0)</f>
        <v>0</v>
      </c>
      <c r="I353" s="18">
        <f t="shared" si="23"/>
        <v>30471110.403369226</v>
      </c>
    </row>
    <row r="354" spans="1:9">
      <c r="A354">
        <f t="shared" si="20"/>
        <v>352</v>
      </c>
      <c r="B354" s="17">
        <f>Vstupy!$B$8+A354/12</f>
        <v>59.333333333333329</v>
      </c>
      <c r="C354" s="18">
        <f t="shared" si="21"/>
        <v>30471110.403369226</v>
      </c>
      <c r="D354" s="18">
        <f>C354*Vstupy!$B$15</f>
        <v>242980.91338109662</v>
      </c>
      <c r="E354" s="18">
        <f>D354*Vstupy!$B$9</f>
        <v>36447.137007164492</v>
      </c>
      <c r="F354" s="18">
        <f t="shared" si="22"/>
        <v>206533.77637393214</v>
      </c>
      <c r="G354" s="18">
        <f>Vstupy!$B$5*(1+Vstupy!$B$16)^A354</f>
        <v>206332.06190212953</v>
      </c>
      <c r="H354" s="18">
        <f>IF(B354&gt;=Vstupy!$B$12,Vstupy!$B$11*(1+Vstupy!$B$16)^A354,0)</f>
        <v>0</v>
      </c>
      <c r="I354" s="18">
        <f t="shared" si="23"/>
        <v>30471312.117841028</v>
      </c>
    </row>
    <row r="355" spans="1:9">
      <c r="A355">
        <f t="shared" si="20"/>
        <v>353</v>
      </c>
      <c r="B355" s="17">
        <f>Vstupy!$B$8+A355/12</f>
        <v>59.416666666666671</v>
      </c>
      <c r="C355" s="18">
        <f t="shared" si="21"/>
        <v>30471312.117841028</v>
      </c>
      <c r="D355" s="18">
        <f>C355*Vstupy!$B$15</f>
        <v>242982.52188062132</v>
      </c>
      <c r="E355" s="18">
        <f>D355*Vstupy!$B$9</f>
        <v>36447.378282093196</v>
      </c>
      <c r="F355" s="18">
        <f t="shared" si="22"/>
        <v>206535.14359852811</v>
      </c>
      <c r="G355" s="18">
        <f>Vstupy!$B$5*(1+Vstupy!$B$16)^A355</f>
        <v>206757.07216686697</v>
      </c>
      <c r="H355" s="18">
        <f>IF(B355&gt;=Vstupy!$B$12,Vstupy!$B$11*(1+Vstupy!$B$16)^A355,0)</f>
        <v>0</v>
      </c>
      <c r="I355" s="18">
        <f t="shared" si="23"/>
        <v>30471090.189272687</v>
      </c>
    </row>
    <row r="356" spans="1:9">
      <c r="A356">
        <f t="shared" si="20"/>
        <v>354</v>
      </c>
      <c r="B356" s="17">
        <f>Vstupy!$B$8+A356/12</f>
        <v>59.5</v>
      </c>
      <c r="C356" s="18">
        <f t="shared" si="21"/>
        <v>30471090.189272687</v>
      </c>
      <c r="D356" s="18">
        <f>C356*Vstupy!$B$15</f>
        <v>242980.75219105219</v>
      </c>
      <c r="E356" s="18">
        <f>D356*Vstupy!$B$9</f>
        <v>36447.112828657824</v>
      </c>
      <c r="F356" s="18">
        <f t="shared" si="22"/>
        <v>206533.63936239437</v>
      </c>
      <c r="G356" s="18">
        <f>Vstupy!$B$5*(1+Vstupy!$B$16)^A356</f>
        <v>207182.95788316277</v>
      </c>
      <c r="H356" s="18">
        <f>IF(B356&gt;=Vstupy!$B$12,Vstupy!$B$11*(1+Vstupy!$B$16)^A356,0)</f>
        <v>0</v>
      </c>
      <c r="I356" s="18">
        <f t="shared" si="23"/>
        <v>30470440.870751917</v>
      </c>
    </row>
    <row r="357" spans="1:9">
      <c r="A357">
        <f t="shared" si="20"/>
        <v>355</v>
      </c>
      <c r="B357" s="17">
        <f>Vstupy!$B$8+A357/12</f>
        <v>59.583333333333329</v>
      </c>
      <c r="C357" s="18">
        <f t="shared" si="21"/>
        <v>30470440.870751917</v>
      </c>
      <c r="D357" s="18">
        <f>C357*Vstupy!$B$15</f>
        <v>242975.5744339845</v>
      </c>
      <c r="E357" s="18">
        <f>D357*Vstupy!$B$9</f>
        <v>36446.336165097673</v>
      </c>
      <c r="F357" s="18">
        <f t="shared" si="22"/>
        <v>206529.23826888681</v>
      </c>
      <c r="G357" s="18">
        <f>Vstupy!$B$5*(1+Vstupy!$B$16)^A357</f>
        <v>207609.72085430383</v>
      </c>
      <c r="H357" s="18">
        <f>IF(B357&gt;=Vstupy!$B$12,Vstupy!$B$11*(1+Vstupy!$B$16)^A357,0)</f>
        <v>0</v>
      </c>
      <c r="I357" s="18">
        <f t="shared" si="23"/>
        <v>30469360.388166498</v>
      </c>
    </row>
    <row r="358" spans="1:9">
      <c r="A358">
        <f t="shared" si="20"/>
        <v>356</v>
      </c>
      <c r="B358" s="17">
        <f>Vstupy!$B$8+A358/12</f>
        <v>59.666666666666671</v>
      </c>
      <c r="C358" s="18">
        <f t="shared" si="21"/>
        <v>30469360.388166498</v>
      </c>
      <c r="D358" s="18">
        <f>C358*Vstupy!$B$15</f>
        <v>242966.95851411737</v>
      </c>
      <c r="E358" s="18">
        <f>D358*Vstupy!$B$9</f>
        <v>36445.043777117608</v>
      </c>
      <c r="F358" s="18">
        <f t="shared" si="22"/>
        <v>206521.91473699978</v>
      </c>
      <c r="G358" s="18">
        <f>Vstupy!$B$5*(1+Vstupy!$B$16)^A358</f>
        <v>208037.3628872915</v>
      </c>
      <c r="H358" s="18">
        <f>IF(B358&gt;=Vstupy!$B$12,Vstupy!$B$11*(1+Vstupy!$B$16)^A358,0)</f>
        <v>0</v>
      </c>
      <c r="I358" s="18">
        <f t="shared" si="23"/>
        <v>30467844.940016206</v>
      </c>
    </row>
    <row r="359" spans="1:9">
      <c r="A359">
        <f t="shared" si="20"/>
        <v>357</v>
      </c>
      <c r="B359" s="17">
        <f>Vstupy!$B$8+A359/12</f>
        <v>59.75</v>
      </c>
      <c r="C359" s="18">
        <f t="shared" si="21"/>
        <v>30467844.940016206</v>
      </c>
      <c r="D359" s="18">
        <f>C359*Vstupy!$B$15</f>
        <v>242954.87411775423</v>
      </c>
      <c r="E359" s="18">
        <f>D359*Vstupy!$B$9</f>
        <v>36443.231117663134</v>
      </c>
      <c r="F359" s="18">
        <f t="shared" si="22"/>
        <v>206511.64300009108</v>
      </c>
      <c r="G359" s="18">
        <f>Vstupy!$B$5*(1+Vstupy!$B$16)^A359</f>
        <v>208465.88579284915</v>
      </c>
      <c r="H359" s="18">
        <f>IF(B359&gt;=Vstupy!$B$12,Vstupy!$B$11*(1+Vstupy!$B$16)^A359,0)</f>
        <v>0</v>
      </c>
      <c r="I359" s="18">
        <f t="shared" si="23"/>
        <v>30465890.697223451</v>
      </c>
    </row>
    <row r="360" spans="1:9">
      <c r="A360">
        <f t="shared" si="20"/>
        <v>358</v>
      </c>
      <c r="B360" s="17">
        <f>Vstupy!$B$8+A360/12</f>
        <v>59.833333333333329</v>
      </c>
      <c r="C360" s="18">
        <f t="shared" si="21"/>
        <v>30465890.697223451</v>
      </c>
      <c r="D360" s="18">
        <f>C360*Vstupy!$B$15</f>
        <v>242939.29071129262</v>
      </c>
      <c r="E360" s="18">
        <f>D360*Vstupy!$B$9</f>
        <v>36440.893606693891</v>
      </c>
      <c r="F360" s="18">
        <f t="shared" si="22"/>
        <v>206498.39710459873</v>
      </c>
      <c r="G360" s="18">
        <f>Vstupy!$B$5*(1+Vstupy!$B$16)^A360</f>
        <v>208895.29138543012</v>
      </c>
      <c r="H360" s="18">
        <f>IF(B360&gt;=Vstupy!$B$12,Vstupy!$B$11*(1+Vstupy!$B$16)^A360,0)</f>
        <v>0</v>
      </c>
      <c r="I360" s="18">
        <f t="shared" si="23"/>
        <v>30463493.802942619</v>
      </c>
    </row>
    <row r="361" spans="1:9">
      <c r="A361">
        <f t="shared" si="20"/>
        <v>359</v>
      </c>
      <c r="B361" s="17">
        <f>Vstupy!$B$8+A361/12</f>
        <v>59.916666666666671</v>
      </c>
      <c r="C361" s="18">
        <f t="shared" si="21"/>
        <v>30463493.802942619</v>
      </c>
      <c r="D361" s="18">
        <f>C361*Vstupy!$B$15</f>
        <v>242920.17753970402</v>
      </c>
      <c r="E361" s="18">
        <f>D361*Vstupy!$B$9</f>
        <v>36438.026630955603</v>
      </c>
      <c r="F361" s="18">
        <f t="shared" si="22"/>
        <v>206482.15090874842</v>
      </c>
      <c r="G361" s="18">
        <f>Vstupy!$B$5*(1+Vstupy!$B$16)^A361</f>
        <v>209325.58148322528</v>
      </c>
      <c r="H361" s="18">
        <f>IF(B361&gt;=Vstupy!$B$12,Vstupy!$B$11*(1+Vstupy!$B$16)^A361,0)</f>
        <v>0</v>
      </c>
      <c r="I361" s="18">
        <f t="shared" si="23"/>
        <v>30460650.372368142</v>
      </c>
    </row>
    <row r="362" spans="1:9">
      <c r="A362">
        <f t="shared" si="20"/>
        <v>360</v>
      </c>
      <c r="B362" s="17">
        <f>Vstupy!$B$8+A362/12</f>
        <v>60</v>
      </c>
      <c r="C362" s="18">
        <f t="shared" si="21"/>
        <v>30460650.372368142</v>
      </c>
      <c r="D362" s="18">
        <f>C362*Vstupy!$B$15</f>
        <v>242897.5036250033</v>
      </c>
      <c r="E362" s="18">
        <f>D362*Vstupy!$B$9</f>
        <v>36434.625543750495</v>
      </c>
      <c r="F362" s="18">
        <f t="shared" si="22"/>
        <v>206462.8780812528</v>
      </c>
      <c r="G362" s="18">
        <f>Vstupy!$B$5*(1+Vstupy!$B$16)^A362</f>
        <v>209756.75790817029</v>
      </c>
      <c r="H362" s="18">
        <f>IF(B362&gt;=Vstupy!$B$12,Vstupy!$B$11*(1+Vstupy!$B$16)^A362,0)</f>
        <v>0</v>
      </c>
      <c r="I362" s="18">
        <f t="shared" si="23"/>
        <v>30457356.492541227</v>
      </c>
    </row>
    <row r="363" spans="1:9">
      <c r="A363">
        <f t="shared" si="20"/>
        <v>361</v>
      </c>
      <c r="B363" s="17">
        <f>Vstupy!$B$8+A363/12</f>
        <v>60.083333333333329</v>
      </c>
      <c r="C363" s="18">
        <f t="shared" si="21"/>
        <v>30457356.492541227</v>
      </c>
      <c r="D363" s="18">
        <f>C363*Vstupy!$B$15</f>
        <v>242871.23776470756</v>
      </c>
      <c r="E363" s="18">
        <f>D363*Vstupy!$B$9</f>
        <v>36430.685664706136</v>
      </c>
      <c r="F363" s="18">
        <f t="shared" si="22"/>
        <v>206440.55210000143</v>
      </c>
      <c r="G363" s="18">
        <f>Vstupy!$B$5*(1+Vstupy!$B$16)^A363</f>
        <v>210188.82248595418</v>
      </c>
      <c r="H363" s="18">
        <f>IF(B363&gt;=Vstupy!$B$12,Vstupy!$B$11*(1+Vstupy!$B$16)^A363,0)</f>
        <v>0</v>
      </c>
      <c r="I363" s="18">
        <f t="shared" si="23"/>
        <v>30453608.222155277</v>
      </c>
    </row>
    <row r="364" spans="1:9">
      <c r="A364">
        <f t="shared" si="20"/>
        <v>362</v>
      </c>
      <c r="B364" s="17">
        <f>Vstupy!$B$8+A364/12</f>
        <v>60.166666666666671</v>
      </c>
      <c r="C364" s="18">
        <f t="shared" si="21"/>
        <v>30453608.222155277</v>
      </c>
      <c r="D364" s="18">
        <f>C364*Vstupy!$B$15</f>
        <v>242841.34853028448</v>
      </c>
      <c r="E364" s="18">
        <f>D364*Vstupy!$B$9</f>
        <v>36426.202279542667</v>
      </c>
      <c r="F364" s="18">
        <f t="shared" si="22"/>
        <v>206415.14625074182</v>
      </c>
      <c r="G364" s="18">
        <f>Vstupy!$B$5*(1+Vstupy!$B$16)^A364</f>
        <v>210621.77704602628</v>
      </c>
      <c r="H364" s="18">
        <f>IF(B364&gt;=Vstupy!$B$12,Vstupy!$B$11*(1+Vstupy!$B$16)^A364,0)</f>
        <v>0</v>
      </c>
      <c r="I364" s="18">
        <f t="shared" si="23"/>
        <v>30449401.591359995</v>
      </c>
    </row>
    <row r="365" spans="1:9">
      <c r="A365">
        <f t="shared" si="20"/>
        <v>363</v>
      </c>
      <c r="B365" s="17">
        <f>Vstupy!$B$8+A365/12</f>
        <v>60.25</v>
      </c>
      <c r="C365" s="18">
        <f t="shared" si="21"/>
        <v>30449401.591359995</v>
      </c>
      <c r="D365" s="18">
        <f>C365*Vstupy!$B$15</f>
        <v>242807.80426559036</v>
      </c>
      <c r="E365" s="18">
        <f>D365*Vstupy!$B$9</f>
        <v>36421.17063983855</v>
      </c>
      <c r="F365" s="18">
        <f t="shared" si="22"/>
        <v>206386.6336257518</v>
      </c>
      <c r="G365" s="18">
        <f>Vstupy!$B$5*(1+Vstupy!$B$16)^A365</f>
        <v>211055.62342160442</v>
      </c>
      <c r="H365" s="18">
        <f>IF(B365&gt;=Vstupy!$B$12,Vstupy!$B$11*(1+Vstupy!$B$16)^A365,0)</f>
        <v>0</v>
      </c>
      <c r="I365" s="18">
        <f t="shared" si="23"/>
        <v>30444732.601564143</v>
      </c>
    </row>
    <row r="366" spans="1:9">
      <c r="A366">
        <f t="shared" si="20"/>
        <v>364</v>
      </c>
      <c r="B366" s="17">
        <f>Vstupy!$B$8+A366/12</f>
        <v>60.333333333333329</v>
      </c>
      <c r="C366" s="18">
        <f t="shared" si="21"/>
        <v>30444732.601564143</v>
      </c>
      <c r="D366" s="18">
        <f>C366*Vstupy!$B$15</f>
        <v>242770.5730852971</v>
      </c>
      <c r="E366" s="18">
        <f>D366*Vstupy!$B$9</f>
        <v>36415.585962794561</v>
      </c>
      <c r="F366" s="18">
        <f t="shared" si="22"/>
        <v>206354.98712250253</v>
      </c>
      <c r="G366" s="18">
        <f>Vstupy!$B$5*(1+Vstupy!$B$16)^A366</f>
        <v>211490.36344968248</v>
      </c>
      <c r="H366" s="18">
        <f>IF(B366&gt;=Vstupy!$B$12,Vstupy!$B$11*(1+Vstupy!$B$16)^A366,0)</f>
        <v>0</v>
      </c>
      <c r="I366" s="18">
        <f t="shared" si="23"/>
        <v>30439597.225236963</v>
      </c>
    </row>
    <row r="367" spans="1:9">
      <c r="A367">
        <f t="shared" si="20"/>
        <v>365</v>
      </c>
      <c r="B367" s="17">
        <f>Vstupy!$B$8+A367/12</f>
        <v>60.416666666666671</v>
      </c>
      <c r="C367" s="18">
        <f t="shared" si="21"/>
        <v>30439597.225236963</v>
      </c>
      <c r="D367" s="18">
        <f>C367*Vstupy!$B$15</f>
        <v>242729.62287330892</v>
      </c>
      <c r="E367" s="18">
        <f>D367*Vstupy!$B$9</f>
        <v>36409.44343099634</v>
      </c>
      <c r="F367" s="18">
        <f t="shared" si="22"/>
        <v>206320.17944231257</v>
      </c>
      <c r="G367" s="18">
        <f>Vstupy!$B$5*(1+Vstupy!$B$16)^A367</f>
        <v>211925.99897103835</v>
      </c>
      <c r="H367" s="18">
        <f>IF(B367&gt;=Vstupy!$B$12,Vstupy!$B$11*(1+Vstupy!$B$16)^A367,0)</f>
        <v>0</v>
      </c>
      <c r="I367" s="18">
        <f t="shared" si="23"/>
        <v>30433991.405708238</v>
      </c>
    </row>
    <row r="368" spans="1:9">
      <c r="A368">
        <f t="shared" si="20"/>
        <v>366</v>
      </c>
      <c r="B368" s="17">
        <f>Vstupy!$B$8+A368/12</f>
        <v>60.5</v>
      </c>
      <c r="C368" s="18">
        <f t="shared" si="21"/>
        <v>30433991.405708238</v>
      </c>
      <c r="D368" s="18">
        <f>C368*Vstupy!$B$15</f>
        <v>242684.92128116777</v>
      </c>
      <c r="E368" s="18">
        <f>D368*Vstupy!$B$9</f>
        <v>36402.738192175166</v>
      </c>
      <c r="F368" s="18">
        <f t="shared" si="22"/>
        <v>206282.18308899261</v>
      </c>
      <c r="G368" s="18">
        <f>Vstupy!$B$5*(1+Vstupy!$B$16)^A368</f>
        <v>212362.53183024161</v>
      </c>
      <c r="H368" s="18">
        <f>IF(B368&gt;=Vstupy!$B$12,Vstupy!$B$11*(1+Vstupy!$B$16)^A368,0)</f>
        <v>0</v>
      </c>
      <c r="I368" s="18">
        <f t="shared" si="23"/>
        <v>30427911.05696699</v>
      </c>
    </row>
    <row r="369" spans="1:9">
      <c r="A369">
        <f t="shared" si="20"/>
        <v>367</v>
      </c>
      <c r="B369" s="17">
        <f>Vstupy!$B$8+A369/12</f>
        <v>60.583333333333329</v>
      </c>
      <c r="C369" s="18">
        <f t="shared" si="21"/>
        <v>30427911.05696699</v>
      </c>
      <c r="D369" s="18">
        <f>C369*Vstupy!$B$15</f>
        <v>242636.43572644834</v>
      </c>
      <c r="E369" s="18">
        <f>D369*Vstupy!$B$9</f>
        <v>36395.465358967253</v>
      </c>
      <c r="F369" s="18">
        <f t="shared" si="22"/>
        <v>206240.97036748109</v>
      </c>
      <c r="G369" s="18">
        <f>Vstupy!$B$5*(1+Vstupy!$B$16)^A369</f>
        <v>212799.96387566117</v>
      </c>
      <c r="H369" s="18">
        <f>IF(B369&gt;=Vstupy!$B$12,Vstupy!$B$11*(1+Vstupy!$B$16)^A369,0)</f>
        <v>0</v>
      </c>
      <c r="I369" s="18">
        <f t="shared" si="23"/>
        <v>30421352.063458808</v>
      </c>
    </row>
    <row r="370" spans="1:9">
      <c r="A370">
        <f t="shared" si="20"/>
        <v>368</v>
      </c>
      <c r="B370" s="17">
        <f>Vstupy!$B$8+A370/12</f>
        <v>60.666666666666671</v>
      </c>
      <c r="C370" s="18">
        <f t="shared" si="21"/>
        <v>30421352.063458808</v>
      </c>
      <c r="D370" s="18">
        <f>C370*Vstupy!$B$15</f>
        <v>242584.13339114183</v>
      </c>
      <c r="E370" s="18">
        <f>D370*Vstupy!$B$9</f>
        <v>36387.620008671271</v>
      </c>
      <c r="F370" s="18">
        <f t="shared" si="22"/>
        <v>206196.51338247056</v>
      </c>
      <c r="G370" s="18">
        <f>Vstupy!$B$5*(1+Vstupy!$B$16)^A370</f>
        <v>213238.29695947346</v>
      </c>
      <c r="H370" s="18">
        <f>IF(B370&gt;=Vstupy!$B$12,Vstupy!$B$11*(1+Vstupy!$B$16)^A370,0)</f>
        <v>0</v>
      </c>
      <c r="I370" s="18">
        <f t="shared" si="23"/>
        <v>30414310.279881805</v>
      </c>
    </row>
    <row r="371" spans="1:9">
      <c r="A371">
        <f t="shared" si="20"/>
        <v>369</v>
      </c>
      <c r="B371" s="17">
        <f>Vstupy!$B$8+A371/12</f>
        <v>60.75</v>
      </c>
      <c r="C371" s="18">
        <f t="shared" si="21"/>
        <v>30414310.279881805</v>
      </c>
      <c r="D371" s="18">
        <f>C371*Vstupy!$B$15</f>
        <v>242527.98122002886</v>
      </c>
      <c r="E371" s="18">
        <f>D371*Vstupy!$B$9</f>
        <v>36379.197183004326</v>
      </c>
      <c r="F371" s="18">
        <f t="shared" si="22"/>
        <v>206148.78403702454</v>
      </c>
      <c r="G371" s="18">
        <f>Vstupy!$B$5*(1+Vstupy!$B$16)^A371</f>
        <v>213677.53293767007</v>
      </c>
      <c r="H371" s="18">
        <f>IF(B371&gt;=Vstupy!$B$12,Vstupy!$B$11*(1+Vstupy!$B$16)^A371,0)</f>
        <v>0</v>
      </c>
      <c r="I371" s="18">
        <f t="shared" si="23"/>
        <v>30406781.530981161</v>
      </c>
    </row>
    <row r="372" spans="1:9">
      <c r="A372">
        <f t="shared" si="20"/>
        <v>370</v>
      </c>
      <c r="B372" s="17">
        <f>Vstupy!$B$8+A372/12</f>
        <v>60.833333333333329</v>
      </c>
      <c r="C372" s="18">
        <f t="shared" si="21"/>
        <v>30406781.530981161</v>
      </c>
      <c r="D372" s="18">
        <f>C372*Vstupy!$B$15</f>
        <v>242467.94591904117</v>
      </c>
      <c r="E372" s="18">
        <f>D372*Vstupy!$B$9</f>
        <v>36370.191887856177</v>
      </c>
      <c r="F372" s="18">
        <f t="shared" si="22"/>
        <v>206097.754031185</v>
      </c>
      <c r="G372" s="18">
        <f>Vstupy!$B$5*(1+Vstupy!$B$16)^A372</f>
        <v>214117.67367006562</v>
      </c>
      <c r="H372" s="18">
        <f>IF(B372&gt;=Vstupy!$B$12,Vstupy!$B$11*(1+Vstupy!$B$16)^A372,0)</f>
        <v>0</v>
      </c>
      <c r="I372" s="18">
        <f t="shared" si="23"/>
        <v>30398761.611342281</v>
      </c>
    </row>
    <row r="373" spans="1:9">
      <c r="A373">
        <f t="shared" si="20"/>
        <v>371</v>
      </c>
      <c r="B373" s="17">
        <f>Vstupy!$B$8+A373/12</f>
        <v>60.916666666666671</v>
      </c>
      <c r="C373" s="18">
        <f t="shared" si="21"/>
        <v>30398761.611342281</v>
      </c>
      <c r="D373" s="18">
        <f>C373*Vstupy!$B$15</f>
        <v>242403.99395361223</v>
      </c>
      <c r="E373" s="18">
        <f>D373*Vstupy!$B$9</f>
        <v>36360.599093041834</v>
      </c>
      <c r="F373" s="18">
        <f t="shared" si="22"/>
        <v>206043.39486057038</v>
      </c>
      <c r="G373" s="18">
        <f>Vstupy!$B$5*(1+Vstupy!$B$16)^A373</f>
        <v>214558.72102030553</v>
      </c>
      <c r="H373" s="18">
        <f>IF(B373&gt;=Vstupy!$B$12,Vstupy!$B$11*(1+Vstupy!$B$16)^A373,0)</f>
        <v>0</v>
      </c>
      <c r="I373" s="18">
        <f t="shared" si="23"/>
        <v>30390246.285182543</v>
      </c>
    </row>
    <row r="374" spans="1:9">
      <c r="A374">
        <f t="shared" si="20"/>
        <v>372</v>
      </c>
      <c r="B374" s="17">
        <f>Vstupy!$B$8+A374/12</f>
        <v>61</v>
      </c>
      <c r="C374" s="18">
        <f t="shared" si="21"/>
        <v>30390246.285182543</v>
      </c>
      <c r="D374" s="18">
        <f>C374*Vstupy!$B$15</f>
        <v>242336.09154701655</v>
      </c>
      <c r="E374" s="18">
        <f>D374*Vstupy!$B$9</f>
        <v>36350.413732052482</v>
      </c>
      <c r="F374" s="18">
        <f t="shared" si="22"/>
        <v>205985.67781496406</v>
      </c>
      <c r="G374" s="18">
        <f>Vstupy!$B$5*(1+Vstupy!$B$16)^A374</f>
        <v>215000.67685587428</v>
      </c>
      <c r="H374" s="18">
        <f>IF(B374&gt;=Vstupy!$B$12,Vstupy!$B$11*(1+Vstupy!$B$16)^A374,0)</f>
        <v>0</v>
      </c>
      <c r="I374" s="18">
        <f t="shared" si="23"/>
        <v>30381231.286141634</v>
      </c>
    </row>
    <row r="375" spans="1:9">
      <c r="A375">
        <f t="shared" si="20"/>
        <v>373</v>
      </c>
      <c r="B375" s="17">
        <f>Vstupy!$B$8+A375/12</f>
        <v>61.083333333333329</v>
      </c>
      <c r="C375" s="18">
        <f t="shared" si="21"/>
        <v>30381231.286141634</v>
      </c>
      <c r="D375" s="18">
        <f>C375*Vstupy!$B$15</f>
        <v>242264.20467869792</v>
      </c>
      <c r="E375" s="18">
        <f>D375*Vstupy!$B$9</f>
        <v>36339.630701804686</v>
      </c>
      <c r="F375" s="18">
        <f t="shared" si="22"/>
        <v>205924.57397689324</v>
      </c>
      <c r="G375" s="18">
        <f>Vstupy!$B$5*(1+Vstupy!$B$16)^A375</f>
        <v>215443.54304810273</v>
      </c>
      <c r="H375" s="18">
        <f>IF(B375&gt;=Vstupy!$B$12,Vstupy!$B$11*(1+Vstupy!$B$16)^A375,0)</f>
        <v>0</v>
      </c>
      <c r="I375" s="18">
        <f t="shared" si="23"/>
        <v>30371712.317070425</v>
      </c>
    </row>
    <row r="376" spans="1:9">
      <c r="A376">
        <f t="shared" si="20"/>
        <v>374</v>
      </c>
      <c r="B376" s="17">
        <f>Vstupy!$B$8+A376/12</f>
        <v>61.166666666666671</v>
      </c>
      <c r="C376" s="18">
        <f t="shared" si="21"/>
        <v>30371712.317070425</v>
      </c>
      <c r="D376" s="18">
        <f>C376*Vstupy!$B$15</f>
        <v>242188.2990825857</v>
      </c>
      <c r="E376" s="18">
        <f>D376*Vstupy!$B$9</f>
        <v>36328.244862387852</v>
      </c>
      <c r="F376" s="18">
        <f t="shared" si="22"/>
        <v>205860.05422019784</v>
      </c>
      <c r="G376" s="18">
        <f>Vstupy!$B$5*(1+Vstupy!$B$16)^A376</f>
        <v>215887.32147217664</v>
      </c>
      <c r="H376" s="18">
        <f>IF(B376&gt;=Vstupy!$B$12,Vstupy!$B$11*(1+Vstupy!$B$16)^A376,0)</f>
        <v>0</v>
      </c>
      <c r="I376" s="18">
        <f t="shared" si="23"/>
        <v>30361685.049818449</v>
      </c>
    </row>
    <row r="377" spans="1:9">
      <c r="A377">
        <f t="shared" si="20"/>
        <v>375</v>
      </c>
      <c r="B377" s="17">
        <f>Vstupy!$B$8+A377/12</f>
        <v>61.25</v>
      </c>
      <c r="C377" s="18">
        <f t="shared" si="21"/>
        <v>30361685.049818449</v>
      </c>
      <c r="D377" s="18">
        <f>C377*Vstupy!$B$15</f>
        <v>242108.34024540029</v>
      </c>
      <c r="E377" s="18">
        <f>D377*Vstupy!$B$9</f>
        <v>36316.251036810041</v>
      </c>
      <c r="F377" s="18">
        <f t="shared" si="22"/>
        <v>205792.08920859025</v>
      </c>
      <c r="G377" s="18">
        <f>Vstupy!$B$5*(1+Vstupy!$B$16)^A377</f>
        <v>216332.0140071442</v>
      </c>
      <c r="H377" s="18">
        <f>IF(B377&gt;=Vstupy!$B$12,Vstupy!$B$11*(1+Vstupy!$B$16)^A377,0)</f>
        <v>0</v>
      </c>
      <c r="I377" s="18">
        <f t="shared" si="23"/>
        <v>30351145.125019897</v>
      </c>
    </row>
    <row r="378" spans="1:9">
      <c r="A378">
        <f t="shared" si="20"/>
        <v>376</v>
      </c>
      <c r="B378" s="17">
        <f>Vstupy!$B$8+A378/12</f>
        <v>61.333333333333329</v>
      </c>
      <c r="C378" s="18">
        <f t="shared" si="21"/>
        <v>30351145.125019897</v>
      </c>
      <c r="D378" s="18">
        <f>C378*Vstupy!$B$15</f>
        <v>242024.29340494654</v>
      </c>
      <c r="E378" s="18">
        <f>D378*Vstupy!$B$9</f>
        <v>36303.644010741977</v>
      </c>
      <c r="F378" s="18">
        <f t="shared" si="22"/>
        <v>205720.64939420455</v>
      </c>
      <c r="G378" s="18">
        <f>Vstupy!$B$5*(1+Vstupy!$B$16)^A378</f>
        <v>216777.62253592428</v>
      </c>
      <c r="H378" s="18">
        <f>IF(B378&gt;=Vstupy!$B$12,Vstupy!$B$11*(1+Vstupy!$B$16)^A378,0)</f>
        <v>0</v>
      </c>
      <c r="I378" s="18">
        <f t="shared" si="23"/>
        <v>30340088.151878174</v>
      </c>
    </row>
    <row r="379" spans="1:9">
      <c r="A379">
        <f t="shared" si="20"/>
        <v>377</v>
      </c>
      <c r="B379" s="17">
        <f>Vstupy!$B$8+A379/12</f>
        <v>61.416666666666671</v>
      </c>
      <c r="C379" s="18">
        <f t="shared" si="21"/>
        <v>30340088.151878174</v>
      </c>
      <c r="D379" s="18">
        <f>C379*Vstupy!$B$15</f>
        <v>241936.12354839584</v>
      </c>
      <c r="E379" s="18">
        <f>D379*Vstupy!$B$9</f>
        <v>36290.418532259377</v>
      </c>
      <c r="F379" s="18">
        <f t="shared" si="22"/>
        <v>205645.70501613646</v>
      </c>
      <c r="G379" s="18">
        <f>Vstupy!$B$5*(1+Vstupy!$B$16)^A379</f>
        <v>217224.14894531402</v>
      </c>
      <c r="H379" s="18">
        <f>IF(B379&gt;=Vstupy!$B$12,Vstupy!$B$11*(1+Vstupy!$B$16)^A379,0)</f>
        <v>0</v>
      </c>
      <c r="I379" s="18">
        <f t="shared" si="23"/>
        <v>30328509.707948998</v>
      </c>
    </row>
    <row r="380" spans="1:9">
      <c r="A380">
        <f t="shared" si="20"/>
        <v>378</v>
      </c>
      <c r="B380" s="17">
        <f>Vstupy!$B$8+A380/12</f>
        <v>61.5</v>
      </c>
      <c r="C380" s="18">
        <f t="shared" si="21"/>
        <v>30328509.707948998</v>
      </c>
      <c r="D380" s="18">
        <f>C380*Vstupy!$B$15</f>
        <v>241843.7954105564</v>
      </c>
      <c r="E380" s="18">
        <f>D380*Vstupy!$B$9</f>
        <v>36276.569311583458</v>
      </c>
      <c r="F380" s="18">
        <f t="shared" si="22"/>
        <v>205567.22609897295</v>
      </c>
      <c r="G380" s="18">
        <f>Vstupy!$B$5*(1+Vstupy!$B$16)^A380</f>
        <v>217671.59512599726</v>
      </c>
      <c r="H380" s="18">
        <f>IF(B380&gt;=Vstupy!$B$12,Vstupy!$B$11*(1+Vstupy!$B$16)^A380,0)</f>
        <v>0</v>
      </c>
      <c r="I380" s="18">
        <f t="shared" si="23"/>
        <v>30316405.338921975</v>
      </c>
    </row>
    <row r="381" spans="1:9">
      <c r="A381">
        <f t="shared" si="20"/>
        <v>379</v>
      </c>
      <c r="B381" s="17">
        <f>Vstupy!$B$8+A381/12</f>
        <v>61.583333333333329</v>
      </c>
      <c r="C381" s="18">
        <f t="shared" si="21"/>
        <v>30316405.338921975</v>
      </c>
      <c r="D381" s="18">
        <f>C381*Vstupy!$B$15</f>
        <v>241747.27347213164</v>
      </c>
      <c r="E381" s="18">
        <f>D381*Vstupy!$B$9</f>
        <v>36262.091020819746</v>
      </c>
      <c r="F381" s="18">
        <f t="shared" si="22"/>
        <v>205485.18245131191</v>
      </c>
      <c r="G381" s="18">
        <f>Vstupy!$B$5*(1+Vstupy!$B$16)^A381</f>
        <v>218119.96297255237</v>
      </c>
      <c r="H381" s="18">
        <f>IF(B381&gt;=Vstupy!$B$12,Vstupy!$B$11*(1+Vstupy!$B$16)^A381,0)</f>
        <v>0</v>
      </c>
      <c r="I381" s="18">
        <f t="shared" si="23"/>
        <v>30303770.558400735</v>
      </c>
    </row>
    <row r="382" spans="1:9">
      <c r="A382">
        <f t="shared" si="20"/>
        <v>380</v>
      </c>
      <c r="B382" s="17">
        <f>Vstupy!$B$8+A382/12</f>
        <v>61.666666666666671</v>
      </c>
      <c r="C382" s="18">
        <f t="shared" si="21"/>
        <v>30303770.558400735</v>
      </c>
      <c r="D382" s="18">
        <f>C382*Vstupy!$B$15</f>
        <v>241646.52195796691</v>
      </c>
      <c r="E382" s="18">
        <f>D382*Vstupy!$B$9</f>
        <v>36246.978293695036</v>
      </c>
      <c r="F382" s="18">
        <f t="shared" si="22"/>
        <v>205399.54366427189</v>
      </c>
      <c r="G382" s="18">
        <f>Vstupy!$B$5*(1+Vstupy!$B$16)^A382</f>
        <v>218569.25438346001</v>
      </c>
      <c r="H382" s="18">
        <f>IF(B382&gt;=Vstupy!$B$12,Vstupy!$B$11*(1+Vstupy!$B$16)^A382,0)</f>
        <v>0</v>
      </c>
      <c r="I382" s="18">
        <f t="shared" si="23"/>
        <v>30290600.847681548</v>
      </c>
    </row>
    <row r="383" spans="1:9">
      <c r="A383">
        <f t="shared" si="20"/>
        <v>381</v>
      </c>
      <c r="B383" s="17">
        <f>Vstupy!$B$8+A383/12</f>
        <v>61.75</v>
      </c>
      <c r="C383" s="18">
        <f t="shared" si="21"/>
        <v>30290600.847681548</v>
      </c>
      <c r="D383" s="18">
        <f>C383*Vstupy!$B$15</f>
        <v>241541.50483528408</v>
      </c>
      <c r="E383" s="18">
        <f>D383*Vstupy!$B$9</f>
        <v>36231.225725292614</v>
      </c>
      <c r="F383" s="18">
        <f t="shared" si="22"/>
        <v>205310.27910999148</v>
      </c>
      <c r="G383" s="18">
        <f>Vstupy!$B$5*(1+Vstupy!$B$16)^A383</f>
        <v>219019.4712611115</v>
      </c>
      <c r="H383" s="18">
        <f>IF(B383&gt;=Vstupy!$B$12,Vstupy!$B$11*(1+Vstupy!$B$16)^A383,0)</f>
        <v>0</v>
      </c>
      <c r="I383" s="18">
        <f t="shared" si="23"/>
        <v>30276891.65553043</v>
      </c>
    </row>
    <row r="384" spans="1:9">
      <c r="A384">
        <f t="shared" si="20"/>
        <v>382</v>
      </c>
      <c r="B384" s="17">
        <f>Vstupy!$B$8+A384/12</f>
        <v>61.833333333333329</v>
      </c>
      <c r="C384" s="18">
        <f t="shared" si="21"/>
        <v>30276891.65553043</v>
      </c>
      <c r="D384" s="18">
        <f>C384*Vstupy!$B$15</f>
        <v>241432.18581190423</v>
      </c>
      <c r="E384" s="18">
        <f>D384*Vstupy!$B$9</f>
        <v>36214.82787178563</v>
      </c>
      <c r="F384" s="18">
        <f t="shared" si="22"/>
        <v>205217.35794011859</v>
      </c>
      <c r="G384" s="18">
        <f>Vstupy!$B$5*(1+Vstupy!$B$16)^A384</f>
        <v>219470.6155118169</v>
      </c>
      <c r="H384" s="18">
        <f>IF(B384&gt;=Vstupy!$B$12,Vstupy!$B$11*(1+Vstupy!$B$16)^A384,0)</f>
        <v>0</v>
      </c>
      <c r="I384" s="18">
        <f t="shared" si="23"/>
        <v>30262638.397958733</v>
      </c>
    </row>
    <row r="385" spans="1:9">
      <c r="A385">
        <f t="shared" si="20"/>
        <v>383</v>
      </c>
      <c r="B385" s="17">
        <f>Vstupy!$B$8+A385/12</f>
        <v>61.916666666666671</v>
      </c>
      <c r="C385" s="18">
        <f t="shared" si="21"/>
        <v>30262638.397958733</v>
      </c>
      <c r="D385" s="18">
        <f>C385*Vstupy!$B$15</f>
        <v>241318.52833445818</v>
      </c>
      <c r="E385" s="18">
        <f>D385*Vstupy!$B$9</f>
        <v>36197.779250168729</v>
      </c>
      <c r="F385" s="18">
        <f t="shared" si="22"/>
        <v>205120.74908428945</v>
      </c>
      <c r="G385" s="18">
        <f>Vstupy!$B$5*(1+Vstupy!$B$16)^A385</f>
        <v>219922.68904581291</v>
      </c>
      <c r="H385" s="18">
        <f>IF(B385&gt;=Vstupy!$B$12,Vstupy!$B$11*(1+Vstupy!$B$16)^A385,0)</f>
        <v>0</v>
      </c>
      <c r="I385" s="18">
        <f t="shared" si="23"/>
        <v>30247836.45799721</v>
      </c>
    </row>
    <row r="386" spans="1:9">
      <c r="A386">
        <f t="shared" si="20"/>
        <v>384</v>
      </c>
      <c r="B386" s="17">
        <f>Vstupy!$B$8+A386/12</f>
        <v>62</v>
      </c>
      <c r="C386" s="18">
        <f t="shared" si="21"/>
        <v>30247836.45799721</v>
      </c>
      <c r="D386" s="18">
        <f>C386*Vstupy!$B$15</f>
        <v>241200.49558658479</v>
      </c>
      <c r="E386" s="18">
        <f>D386*Vstupy!$B$9</f>
        <v>36180.074337987717</v>
      </c>
      <c r="F386" s="18">
        <f t="shared" si="22"/>
        <v>205020.42124859706</v>
      </c>
      <c r="G386" s="18">
        <f>Vstupy!$B$5*(1+Vstupy!$B$16)^A386</f>
        <v>220375.69377727079</v>
      </c>
      <c r="H386" s="18">
        <f>IF(B386&gt;=Vstupy!$B$12,Vstupy!$B$11*(1+Vstupy!$B$16)^A386,0)</f>
        <v>0</v>
      </c>
      <c r="I386" s="18">
        <f t="shared" si="23"/>
        <v>30232481.185468536</v>
      </c>
    </row>
    <row r="387" spans="1:9">
      <c r="A387">
        <f t="shared" ref="A387:A450" si="24">A386+1</f>
        <v>385</v>
      </c>
      <c r="B387" s="17">
        <f>Vstupy!$B$8+A387/12</f>
        <v>62.083333333333336</v>
      </c>
      <c r="C387" s="18">
        <f t="shared" ref="C387:C450" si="25">I386</f>
        <v>30232481.185468536</v>
      </c>
      <c r="D387" s="18">
        <f>C387*Vstupy!$B$15</f>
        <v>241078.05048711706</v>
      </c>
      <c r="E387" s="18">
        <f>D387*Vstupy!$B$9</f>
        <v>36161.707573067557</v>
      </c>
      <c r="F387" s="18">
        <f t="shared" ref="F387:F450" si="26">D387-E387</f>
        <v>204916.34291404951</v>
      </c>
      <c r="G387" s="18">
        <f>Vstupy!$B$5*(1+Vstupy!$B$16)^A387</f>
        <v>220829.63162430498</v>
      </c>
      <c r="H387" s="18">
        <f>IF(B387&gt;=Vstupy!$B$12,Vstupy!$B$11*(1+Vstupy!$B$16)^A387,0)</f>
        <v>0</v>
      </c>
      <c r="I387" s="18">
        <f t="shared" ref="I387:I450" si="27">MAX(0,C387+F387-G387+H387)</f>
        <v>30216567.896758281</v>
      </c>
    </row>
    <row r="388" spans="1:9">
      <c r="A388">
        <f t="shared" si="24"/>
        <v>386</v>
      </c>
      <c r="B388" s="17">
        <f>Vstupy!$B$8+A388/12</f>
        <v>62.166666666666664</v>
      </c>
      <c r="C388" s="18">
        <f t="shared" si="25"/>
        <v>30216567.896758281</v>
      </c>
      <c r="D388" s="18">
        <f>C388*Vstupy!$B$15</f>
        <v>240951.15568825579</v>
      </c>
      <c r="E388" s="18">
        <f>D388*Vstupy!$B$9</f>
        <v>36142.673353238366</v>
      </c>
      <c r="F388" s="18">
        <f t="shared" si="26"/>
        <v>204808.48233501741</v>
      </c>
      <c r="G388" s="18">
        <f>Vstupy!$B$5*(1+Vstupy!$B$16)^A388</f>
        <v>221284.50450898072</v>
      </c>
      <c r="H388" s="18">
        <f>IF(B388&gt;=Vstupy!$B$12,Vstupy!$B$11*(1+Vstupy!$B$16)^A388,0)</f>
        <v>0</v>
      </c>
      <c r="I388" s="18">
        <f t="shared" si="27"/>
        <v>30200091.874584317</v>
      </c>
    </row>
    <row r="389" spans="1:9">
      <c r="A389">
        <f t="shared" si="24"/>
        <v>387</v>
      </c>
      <c r="B389" s="17">
        <f>Vstupy!$B$8+A389/12</f>
        <v>62.25</v>
      </c>
      <c r="C389" s="18">
        <f t="shared" si="25"/>
        <v>30200091.874584317</v>
      </c>
      <c r="D389" s="18">
        <f>C389*Vstupy!$B$15</f>
        <v>240819.77357373087</v>
      </c>
      <c r="E389" s="18">
        <f>D389*Vstupy!$B$9</f>
        <v>36122.966036059632</v>
      </c>
      <c r="F389" s="18">
        <f t="shared" si="26"/>
        <v>204696.80753767124</v>
      </c>
      <c r="G389" s="18">
        <f>Vstupy!$B$5*(1+Vstupy!$B$16)^A389</f>
        <v>221740.3143573225</v>
      </c>
      <c r="H389" s="18">
        <f>IF(B389&gt;=Vstupy!$B$12,Vstupy!$B$11*(1+Vstupy!$B$16)^A389,0)</f>
        <v>0</v>
      </c>
      <c r="I389" s="18">
        <f t="shared" si="27"/>
        <v>30183048.367764667</v>
      </c>
    </row>
    <row r="390" spans="1:9">
      <c r="A390">
        <f t="shared" si="24"/>
        <v>388</v>
      </c>
      <c r="B390" s="17">
        <f>Vstupy!$B$8+A390/12</f>
        <v>62.333333333333336</v>
      </c>
      <c r="C390" s="18">
        <f t="shared" si="25"/>
        <v>30183048.367764667</v>
      </c>
      <c r="D390" s="18">
        <f>C390*Vstupy!$B$15</f>
        <v>240683.86625695002</v>
      </c>
      <c r="E390" s="18">
        <f>D390*Vstupy!$B$9</f>
        <v>36102.579938542498</v>
      </c>
      <c r="F390" s="18">
        <f t="shared" si="26"/>
        <v>204581.28631840751</v>
      </c>
      <c r="G390" s="18">
        <f>Vstupy!$B$5*(1+Vstupy!$B$16)^A390</f>
        <v>222197.06309932205</v>
      </c>
      <c r="H390" s="18">
        <f>IF(B390&gt;=Vstupy!$B$12,Vstupy!$B$11*(1+Vstupy!$B$16)^A390,0)</f>
        <v>0</v>
      </c>
      <c r="I390" s="18">
        <f t="shared" si="27"/>
        <v>30165432.590983752</v>
      </c>
    </row>
    <row r="391" spans="1:9">
      <c r="A391">
        <f t="shared" si="24"/>
        <v>389</v>
      </c>
      <c r="B391" s="17">
        <f>Vstupy!$B$8+A391/12</f>
        <v>62.416666666666664</v>
      </c>
      <c r="C391" s="18">
        <f t="shared" si="25"/>
        <v>30165432.590983752</v>
      </c>
      <c r="D391" s="18">
        <f>C391*Vstupy!$B$15</f>
        <v>240543.39557913475</v>
      </c>
      <c r="E391" s="18">
        <f>D391*Vstupy!$B$9</f>
        <v>36081.509336870215</v>
      </c>
      <c r="F391" s="18">
        <f t="shared" si="26"/>
        <v>204461.88624226453</v>
      </c>
      <c r="G391" s="18">
        <f>Vstupy!$B$5*(1+Vstupy!$B$16)^A391</f>
        <v>222654.75266894654</v>
      </c>
      <c r="H391" s="18">
        <f>IF(B391&gt;=Vstupy!$B$12,Vstupy!$B$11*(1+Vstupy!$B$16)^A391,0)</f>
        <v>0</v>
      </c>
      <c r="I391" s="18">
        <f t="shared" si="27"/>
        <v>30147239.724557068</v>
      </c>
    </row>
    <row r="392" spans="1:9">
      <c r="A392">
        <f t="shared" si="24"/>
        <v>390</v>
      </c>
      <c r="B392" s="17">
        <f>Vstupy!$B$8+A392/12</f>
        <v>62.5</v>
      </c>
      <c r="C392" s="18">
        <f t="shared" si="25"/>
        <v>30147239.724557068</v>
      </c>
      <c r="D392" s="18">
        <f>C392*Vstupy!$B$15</f>
        <v>240398.3231074441</v>
      </c>
      <c r="E392" s="18">
        <f>D392*Vstupy!$B$9</f>
        <v>36059.748466116616</v>
      </c>
      <c r="F392" s="18">
        <f t="shared" si="26"/>
        <v>204338.57464132749</v>
      </c>
      <c r="G392" s="18">
        <f>Vstupy!$B$5*(1+Vstupy!$B$16)^A392</f>
        <v>223113.38500414696</v>
      </c>
      <c r="H392" s="18">
        <f>IF(B392&gt;=Vstupy!$B$12,Vstupy!$B$11*(1+Vstupy!$B$16)^A392,0)</f>
        <v>0</v>
      </c>
      <c r="I392" s="18">
        <f t="shared" si="27"/>
        <v>30128464.914194249</v>
      </c>
    </row>
    <row r="393" spans="1:9">
      <c r="A393">
        <f t="shared" si="24"/>
        <v>391</v>
      </c>
      <c r="B393" s="17">
        <f>Vstupy!$B$8+A393/12</f>
        <v>62.583333333333336</v>
      </c>
      <c r="C393" s="18">
        <f t="shared" si="25"/>
        <v>30128464.914194249</v>
      </c>
      <c r="D393" s="18">
        <f>C393*Vstupy!$B$15</f>
        <v>240248.61013308493</v>
      </c>
      <c r="E393" s="18">
        <f>D393*Vstupy!$B$9</f>
        <v>36037.291519962739</v>
      </c>
      <c r="F393" s="18">
        <f t="shared" si="26"/>
        <v>204211.31861312219</v>
      </c>
      <c r="G393" s="18">
        <f>Vstupy!$B$5*(1+Vstupy!$B$16)^A393</f>
        <v>223572.96204686587</v>
      </c>
      <c r="H393" s="18">
        <f>IF(B393&gt;=Vstupy!$B$12,Vstupy!$B$11*(1+Vstupy!$B$16)^A393,0)</f>
        <v>0</v>
      </c>
      <c r="I393" s="18">
        <f t="shared" si="27"/>
        <v>30109103.270760506</v>
      </c>
    </row>
    <row r="394" spans="1:9">
      <c r="A394">
        <f t="shared" si="24"/>
        <v>392</v>
      </c>
      <c r="B394" s="17">
        <f>Vstupy!$B$8+A394/12</f>
        <v>62.666666666666664</v>
      </c>
      <c r="C394" s="18">
        <f t="shared" si="25"/>
        <v>30109103.270760506</v>
      </c>
      <c r="D394" s="18">
        <f>C394*Vstupy!$B$15</f>
        <v>240094.2176694099</v>
      </c>
      <c r="E394" s="18">
        <f>D394*Vstupy!$B$9</f>
        <v>36014.132650411484</v>
      </c>
      <c r="F394" s="18">
        <f t="shared" si="26"/>
        <v>204080.08501899842</v>
      </c>
      <c r="G394" s="18">
        <f>Vstupy!$B$5*(1+Vstupy!$B$16)^A394</f>
        <v>224033.48574304616</v>
      </c>
      <c r="H394" s="18">
        <f>IF(B394&gt;=Vstupy!$B$12,Vstupy!$B$11*(1+Vstupy!$B$16)^A394,0)</f>
        <v>0</v>
      </c>
      <c r="I394" s="18">
        <f t="shared" si="27"/>
        <v>30089149.87003646</v>
      </c>
    </row>
    <row r="395" spans="1:9">
      <c r="A395">
        <f t="shared" si="24"/>
        <v>393</v>
      </c>
      <c r="B395" s="17">
        <f>Vstupy!$B$8+A395/12</f>
        <v>62.75</v>
      </c>
      <c r="C395" s="18">
        <f t="shared" si="25"/>
        <v>30089149.87003646</v>
      </c>
      <c r="D395" s="18">
        <f>C395*Vstupy!$B$15</f>
        <v>239935.10645000217</v>
      </c>
      <c r="E395" s="18">
        <f>D395*Vstupy!$B$9</f>
        <v>35990.265967500323</v>
      </c>
      <c r="F395" s="18">
        <f t="shared" si="26"/>
        <v>203944.84048250184</v>
      </c>
      <c r="G395" s="18">
        <f>Vstupy!$B$5*(1+Vstupy!$B$16)^A395</f>
        <v>224494.95804263902</v>
      </c>
      <c r="H395" s="18">
        <f>IF(B395&gt;=Vstupy!$B$12,Vstupy!$B$11*(1+Vstupy!$B$16)^A395,0)</f>
        <v>0</v>
      </c>
      <c r="I395" s="18">
        <f t="shared" si="27"/>
        <v>30068599.752476323</v>
      </c>
    </row>
    <row r="396" spans="1:9">
      <c r="A396">
        <f t="shared" si="24"/>
        <v>394</v>
      </c>
      <c r="B396" s="17">
        <f>Vstupy!$B$8+A396/12</f>
        <v>62.833333333333336</v>
      </c>
      <c r="C396" s="18">
        <f t="shared" si="25"/>
        <v>30068599.752476323</v>
      </c>
      <c r="D396" s="18">
        <f>C396*Vstupy!$B$15</f>
        <v>239771.23692674717</v>
      </c>
      <c r="E396" s="18">
        <f>D396*Vstupy!$B$9</f>
        <v>35965.685539012076</v>
      </c>
      <c r="F396" s="18">
        <f t="shared" si="26"/>
        <v>203805.55138773509</v>
      </c>
      <c r="G396" s="18">
        <f>Vstupy!$B$5*(1+Vstupy!$B$16)^A396</f>
        <v>224957.38089961201</v>
      </c>
      <c r="H396" s="18">
        <f>IF(B396&gt;=Vstupy!$B$12,Vstupy!$B$11*(1+Vstupy!$B$16)^A396,0)</f>
        <v>0</v>
      </c>
      <c r="I396" s="18">
        <f t="shared" si="27"/>
        <v>30047447.922964446</v>
      </c>
    </row>
    <row r="397" spans="1:9">
      <c r="A397">
        <f t="shared" si="24"/>
        <v>395</v>
      </c>
      <c r="B397" s="17">
        <f>Vstupy!$B$8+A397/12</f>
        <v>62.916666666666664</v>
      </c>
      <c r="C397" s="18">
        <f t="shared" si="25"/>
        <v>30047447.922964446</v>
      </c>
      <c r="D397" s="18">
        <f>C397*Vstupy!$B$15</f>
        <v>239602.56926789123</v>
      </c>
      <c r="E397" s="18">
        <f>D397*Vstupy!$B$9</f>
        <v>35940.385390183685</v>
      </c>
      <c r="F397" s="18">
        <f t="shared" si="26"/>
        <v>203662.18387770755</v>
      </c>
      <c r="G397" s="18">
        <f>Vstupy!$B$5*(1+Vstupy!$B$16)^A397</f>
        <v>225420.75627195791</v>
      </c>
      <c r="H397" s="18">
        <f>IF(B397&gt;=Vstupy!$B$12,Vstupy!$B$11*(1+Vstupy!$B$16)^A397,0)</f>
        <v>0</v>
      </c>
      <c r="I397" s="18">
        <f t="shared" si="27"/>
        <v>30025689.350570194</v>
      </c>
    </row>
    <row r="398" spans="1:9">
      <c r="A398">
        <f t="shared" si="24"/>
        <v>396</v>
      </c>
      <c r="B398" s="17">
        <f>Vstupy!$B$8+A398/12</f>
        <v>63</v>
      </c>
      <c r="C398" s="18">
        <f t="shared" si="25"/>
        <v>30025689.350570194</v>
      </c>
      <c r="D398" s="18">
        <f>C398*Vstupy!$B$15</f>
        <v>239429.06335608699</v>
      </c>
      <c r="E398" s="18">
        <f>D398*Vstupy!$B$9</f>
        <v>35914.359503413049</v>
      </c>
      <c r="F398" s="18">
        <f t="shared" si="26"/>
        <v>203514.70385267393</v>
      </c>
      <c r="G398" s="18">
        <f>Vstupy!$B$5*(1+Vstupy!$B$16)^A398</f>
        <v>225885.08612170225</v>
      </c>
      <c r="H398" s="18">
        <f>IF(B398&gt;=Vstupy!$B$12,Vstupy!$B$11*(1+Vstupy!$B$16)^A398,0)</f>
        <v>0</v>
      </c>
      <c r="I398" s="18">
        <f t="shared" si="27"/>
        <v>30003318.968301166</v>
      </c>
    </row>
    <row r="399" spans="1:9">
      <c r="A399">
        <f t="shared" si="24"/>
        <v>397</v>
      </c>
      <c r="B399" s="17">
        <f>Vstupy!$B$8+A399/12</f>
        <v>63.083333333333336</v>
      </c>
      <c r="C399" s="18">
        <f t="shared" si="25"/>
        <v>30003318.968301166</v>
      </c>
      <c r="D399" s="18">
        <f>C399*Vstupy!$B$15</f>
        <v>239250.6787864255</v>
      </c>
      <c r="E399" s="18">
        <f>D399*Vstupy!$B$9</f>
        <v>35887.601817963827</v>
      </c>
      <c r="F399" s="18">
        <f t="shared" si="26"/>
        <v>203363.07696846168</v>
      </c>
      <c r="G399" s="18">
        <f>Vstupy!$B$5*(1+Vstupy!$B$16)^A399</f>
        <v>226350.37241491224</v>
      </c>
      <c r="H399" s="18">
        <f>IF(B399&gt;=Vstupy!$B$12,Vstupy!$B$11*(1+Vstupy!$B$16)^A399,0)</f>
        <v>0</v>
      </c>
      <c r="I399" s="18">
        <f t="shared" si="27"/>
        <v>29980331.672854714</v>
      </c>
    </row>
    <row r="400" spans="1:9">
      <c r="A400">
        <f t="shared" si="24"/>
        <v>398</v>
      </c>
      <c r="B400" s="17">
        <f>Vstupy!$B$8+A400/12</f>
        <v>63.166666666666664</v>
      </c>
      <c r="C400" s="18">
        <f t="shared" si="25"/>
        <v>29980331.672854714</v>
      </c>
      <c r="D400" s="18">
        <f>C400*Vstupy!$B$15</f>
        <v>239067.37486445479</v>
      </c>
      <c r="E400" s="18">
        <f>D400*Vstupy!$B$9</f>
        <v>35860.106229668214</v>
      </c>
      <c r="F400" s="18">
        <f t="shared" si="26"/>
        <v>203207.26863478657</v>
      </c>
      <c r="G400" s="18">
        <f>Vstupy!$B$5*(1+Vstupy!$B$16)^A400</f>
        <v>226816.61712170488</v>
      </c>
      <c r="H400" s="18">
        <f>IF(B400&gt;=Vstupy!$B$12,Vstupy!$B$11*(1+Vstupy!$B$16)^A400,0)</f>
        <v>0</v>
      </c>
      <c r="I400" s="18">
        <f t="shared" si="27"/>
        <v>29956722.324367795</v>
      </c>
    </row>
    <row r="401" spans="1:9">
      <c r="A401">
        <f t="shared" si="24"/>
        <v>399</v>
      </c>
      <c r="B401" s="17">
        <f>Vstupy!$B$8+A401/12</f>
        <v>63.25</v>
      </c>
      <c r="C401" s="18">
        <f t="shared" si="25"/>
        <v>29956722.324367795</v>
      </c>
      <c r="D401" s="18">
        <f>C401*Vstupy!$B$15</f>
        <v>238879.11060418517</v>
      </c>
      <c r="E401" s="18">
        <f>D401*Vstupy!$B$9</f>
        <v>35831.866590627775</v>
      </c>
      <c r="F401" s="18">
        <f t="shared" si="26"/>
        <v>203047.24401355739</v>
      </c>
      <c r="G401" s="18">
        <f>Vstupy!$B$5*(1+Vstupy!$B$16)^A401</f>
        <v>227283.82221625524</v>
      </c>
      <c r="H401" s="18">
        <f>IF(B401&gt;=Vstupy!$B$12,Vstupy!$B$11*(1+Vstupy!$B$16)^A401,0)</f>
        <v>0</v>
      </c>
      <c r="I401" s="18">
        <f t="shared" si="27"/>
        <v>29932485.7461651</v>
      </c>
    </row>
    <row r="402" spans="1:9">
      <c r="A402">
        <f t="shared" si="24"/>
        <v>400</v>
      </c>
      <c r="B402" s="17">
        <f>Vstupy!$B$8+A402/12</f>
        <v>63.333333333333336</v>
      </c>
      <c r="C402" s="18">
        <f t="shared" si="25"/>
        <v>29932485.7461651</v>
      </c>
      <c r="D402" s="18">
        <f>C402*Vstupy!$B$15</f>
        <v>238685.84472608077</v>
      </c>
      <c r="E402" s="18">
        <f>D402*Vstupy!$B$9</f>
        <v>35802.876708912117</v>
      </c>
      <c r="F402" s="18">
        <f t="shared" si="26"/>
        <v>202882.96801716866</v>
      </c>
      <c r="G402" s="18">
        <f>Vstupy!$B$5*(1+Vstupy!$B$16)^A402</f>
        <v>227751.98967680478</v>
      </c>
      <c r="H402" s="18">
        <f>IF(B402&gt;=Vstupy!$B$12,Vstupy!$B$11*(1+Vstupy!$B$16)^A402,0)</f>
        <v>0</v>
      </c>
      <c r="I402" s="18">
        <f t="shared" si="27"/>
        <v>29907616.724505465</v>
      </c>
    </row>
    <row r="403" spans="1:9">
      <c r="A403">
        <f t="shared" si="24"/>
        <v>401</v>
      </c>
      <c r="B403" s="17">
        <f>Vstupy!$B$8+A403/12</f>
        <v>63.416666666666664</v>
      </c>
      <c r="C403" s="18">
        <f t="shared" si="25"/>
        <v>29907616.724505465</v>
      </c>
      <c r="D403" s="18">
        <f>C403*Vstupy!$B$15</f>
        <v>238487.53565503741</v>
      </c>
      <c r="E403" s="18">
        <f>D403*Vstupy!$B$9</f>
        <v>35773.13034825561</v>
      </c>
      <c r="F403" s="18">
        <f t="shared" si="26"/>
        <v>202714.40530678182</v>
      </c>
      <c r="G403" s="18">
        <f>Vstupy!$B$5*(1+Vstupy!$B$16)^A403</f>
        <v>228221.12148566992</v>
      </c>
      <c r="H403" s="18">
        <f>IF(B403&gt;=Vstupy!$B$12,Vstupy!$B$11*(1+Vstupy!$B$16)^A403,0)</f>
        <v>0</v>
      </c>
      <c r="I403" s="18">
        <f t="shared" si="27"/>
        <v>29882110.008326579</v>
      </c>
    </row>
    <row r="404" spans="1:9">
      <c r="A404">
        <f t="shared" si="24"/>
        <v>402</v>
      </c>
      <c r="B404" s="17">
        <f>Vstupy!$B$8+A404/12</f>
        <v>63.5</v>
      </c>
      <c r="C404" s="18">
        <f t="shared" si="25"/>
        <v>29882110.008326579</v>
      </c>
      <c r="D404" s="18">
        <f>C404*Vstupy!$B$15</f>
        <v>238284.14151834676</v>
      </c>
      <c r="E404" s="18">
        <f>D404*Vstupy!$B$9</f>
        <v>35742.62122775201</v>
      </c>
      <c r="F404" s="18">
        <f t="shared" si="26"/>
        <v>202541.52029059475</v>
      </c>
      <c r="G404" s="18">
        <f>Vstupy!$B$5*(1+Vstupy!$B$16)^A404</f>
        <v>228691.21962925026</v>
      </c>
      <c r="H404" s="18">
        <f>IF(B404&gt;=Vstupy!$B$12,Vstupy!$B$11*(1+Vstupy!$B$16)^A404,0)</f>
        <v>0</v>
      </c>
      <c r="I404" s="18">
        <f t="shared" si="27"/>
        <v>29855960.308987923</v>
      </c>
    </row>
    <row r="405" spans="1:9">
      <c r="A405">
        <f t="shared" si="24"/>
        <v>403</v>
      </c>
      <c r="B405" s="17">
        <f>Vstupy!$B$8+A405/12</f>
        <v>63.583333333333336</v>
      </c>
      <c r="C405" s="18">
        <f t="shared" si="25"/>
        <v>29855960.308987923</v>
      </c>
      <c r="D405" s="18">
        <f>C405*Vstupy!$B$15</f>
        <v>238075.62014364672</v>
      </c>
      <c r="E405" s="18">
        <f>D405*Vstupy!$B$9</f>
        <v>35711.343021547007</v>
      </c>
      <c r="F405" s="18">
        <f t="shared" si="26"/>
        <v>202364.27712209971</v>
      </c>
      <c r="G405" s="18">
        <f>Vstupy!$B$5*(1+Vstupy!$B$16)^A405</f>
        <v>229162.28609803718</v>
      </c>
      <c r="H405" s="18">
        <f>IF(B405&gt;=Vstupy!$B$12,Vstupy!$B$11*(1+Vstupy!$B$16)^A405,0)</f>
        <v>0</v>
      </c>
      <c r="I405" s="18">
        <f t="shared" si="27"/>
        <v>29829162.300011985</v>
      </c>
    </row>
    <row r="406" spans="1:9">
      <c r="A406">
        <f t="shared" si="24"/>
        <v>404</v>
      </c>
      <c r="B406" s="17">
        <f>Vstupy!$B$8+A406/12</f>
        <v>63.666666666666664</v>
      </c>
      <c r="C406" s="18">
        <f t="shared" si="25"/>
        <v>29829162.300011985</v>
      </c>
      <c r="D406" s="18">
        <f>C406*Vstupy!$B$15</f>
        <v>237861.92905685757</v>
      </c>
      <c r="E406" s="18">
        <f>D406*Vstupy!$B$9</f>
        <v>35679.289358528637</v>
      </c>
      <c r="F406" s="18">
        <f t="shared" si="26"/>
        <v>202182.63969832892</v>
      </c>
      <c r="G406" s="18">
        <f>Vstupy!$B$5*(1+Vstupy!$B$16)^A406</f>
        <v>229634.32288662205</v>
      </c>
      <c r="H406" s="18">
        <f>IF(B406&gt;=Vstupy!$B$12,Vstupy!$B$11*(1+Vstupy!$B$16)^A406,0)</f>
        <v>0</v>
      </c>
      <c r="I406" s="18">
        <f t="shared" si="27"/>
        <v>29801710.616823692</v>
      </c>
    </row>
    <row r="407" spans="1:9">
      <c r="A407">
        <f t="shared" si="24"/>
        <v>405</v>
      </c>
      <c r="B407" s="17">
        <f>Vstupy!$B$8+A407/12</f>
        <v>63.75</v>
      </c>
      <c r="C407" s="18">
        <f t="shared" si="25"/>
        <v>29801710.616823692</v>
      </c>
      <c r="D407" s="18">
        <f>C407*Vstupy!$B$15</f>
        <v>237643.02548010435</v>
      </c>
      <c r="E407" s="18">
        <f>D407*Vstupy!$B$9</f>
        <v>35646.453822015654</v>
      </c>
      <c r="F407" s="18">
        <f t="shared" si="26"/>
        <v>201996.57165808871</v>
      </c>
      <c r="G407" s="18">
        <f>Vstupy!$B$5*(1+Vstupy!$B$16)^A407</f>
        <v>230107.33199370463</v>
      </c>
      <c r="H407" s="18">
        <f>IF(B407&gt;=Vstupy!$B$12,Vstupy!$B$11*(1+Vstupy!$B$16)^A407,0)</f>
        <v>0</v>
      </c>
      <c r="I407" s="18">
        <f t="shared" si="27"/>
        <v>29773599.856488079</v>
      </c>
    </row>
    <row r="408" spans="1:9">
      <c r="A408">
        <f t="shared" si="24"/>
        <v>406</v>
      </c>
      <c r="B408" s="17">
        <f>Vstupy!$B$8+A408/12</f>
        <v>63.833333333333336</v>
      </c>
      <c r="C408" s="18">
        <f t="shared" si="25"/>
        <v>29773599.856488079</v>
      </c>
      <c r="D408" s="18">
        <f>C408*Vstupy!$B$15</f>
        <v>237418.8663296249</v>
      </c>
      <c r="E408" s="18">
        <f>D408*Vstupy!$B$9</f>
        <v>35612.829949443731</v>
      </c>
      <c r="F408" s="18">
        <f t="shared" si="26"/>
        <v>201806.03638018118</v>
      </c>
      <c r="G408" s="18">
        <f>Vstupy!$B$5*(1+Vstupy!$B$16)^A408</f>
        <v>230581.31542210199</v>
      </c>
      <c r="H408" s="18">
        <f>IF(B408&gt;=Vstupy!$B$12,Vstupy!$B$11*(1+Vstupy!$B$16)^A408,0)</f>
        <v>0</v>
      </c>
      <c r="I408" s="18">
        <f t="shared" si="27"/>
        <v>29744824.577446159</v>
      </c>
    </row>
    <row r="409" spans="1:9">
      <c r="A409">
        <f t="shared" si="24"/>
        <v>407</v>
      </c>
      <c r="B409" s="17">
        <f>Vstupy!$B$8+A409/12</f>
        <v>63.916666666666664</v>
      </c>
      <c r="C409" s="18">
        <f t="shared" si="25"/>
        <v>29744824.577446159</v>
      </c>
      <c r="D409" s="18">
        <f>C409*Vstupy!$B$15</f>
        <v>237189.40821366373</v>
      </c>
      <c r="E409" s="18">
        <f>D409*Vstupy!$B$9</f>
        <v>35578.411232049555</v>
      </c>
      <c r="F409" s="18">
        <f t="shared" si="26"/>
        <v>201610.99698161418</v>
      </c>
      <c r="G409" s="18">
        <f>Vstupy!$B$5*(1+Vstupy!$B$16)^A409</f>
        <v>231056.27517875656</v>
      </c>
      <c r="H409" s="18">
        <f>IF(B409&gt;=Vstupy!$B$12,Vstupy!$B$11*(1+Vstupy!$B$16)^A409,0)</f>
        <v>0</v>
      </c>
      <c r="I409" s="18">
        <f t="shared" si="27"/>
        <v>29715379.299249016</v>
      </c>
    </row>
    <row r="410" spans="1:9">
      <c r="A410">
        <f t="shared" si="24"/>
        <v>408</v>
      </c>
      <c r="B410" s="17">
        <f>Vstupy!$B$8+A410/12</f>
        <v>64</v>
      </c>
      <c r="C410" s="18">
        <f t="shared" si="25"/>
        <v>29715379.299249016</v>
      </c>
      <c r="D410" s="18">
        <f>C410*Vstupy!$B$15</f>
        <v>236954.60743035158</v>
      </c>
      <c r="E410" s="18">
        <f>D410*Vstupy!$B$9</f>
        <v>35543.191114552734</v>
      </c>
      <c r="F410" s="18">
        <f t="shared" si="26"/>
        <v>201411.41631579885</v>
      </c>
      <c r="G410" s="18">
        <f>Vstupy!$B$5*(1+Vstupy!$B$16)^A410</f>
        <v>231532.21327474446</v>
      </c>
      <c r="H410" s="18">
        <f>IF(B410&gt;=Vstupy!$B$12,Vstupy!$B$11*(1+Vstupy!$B$16)^A410,0)</f>
        <v>0</v>
      </c>
      <c r="I410" s="18">
        <f t="shared" si="27"/>
        <v>29685258.50229007</v>
      </c>
    </row>
    <row r="411" spans="1:9">
      <c r="A411">
        <f t="shared" si="24"/>
        <v>409</v>
      </c>
      <c r="B411" s="17">
        <f>Vstupy!$B$8+A411/12</f>
        <v>64.083333333333343</v>
      </c>
      <c r="C411" s="18">
        <f t="shared" si="25"/>
        <v>29685258.50229007</v>
      </c>
      <c r="D411" s="18">
        <f>C411*Vstupy!$B$15</f>
        <v>236714.41996557044</v>
      </c>
      <c r="E411" s="18">
        <f>D411*Vstupy!$B$9</f>
        <v>35507.162994835562</v>
      </c>
      <c r="F411" s="18">
        <f t="shared" si="26"/>
        <v>201207.25697073489</v>
      </c>
      <c r="G411" s="18">
        <f>Vstupy!$B$5*(1+Vstupy!$B$16)^A411</f>
        <v>232009.13172528482</v>
      </c>
      <c r="H411" s="18">
        <f>IF(B411&gt;=Vstupy!$B$12,Vstupy!$B$11*(1+Vstupy!$B$16)^A411,0)</f>
        <v>0</v>
      </c>
      <c r="I411" s="18">
        <f t="shared" si="27"/>
        <v>29654456.627535518</v>
      </c>
    </row>
    <row r="412" spans="1:9">
      <c r="A412">
        <f t="shared" si="24"/>
        <v>410</v>
      </c>
      <c r="B412" s="17">
        <f>Vstupy!$B$8+A412/12</f>
        <v>64.166666666666657</v>
      </c>
      <c r="C412" s="18">
        <f t="shared" si="25"/>
        <v>29654456.627535518</v>
      </c>
      <c r="D412" s="18">
        <f>C412*Vstupy!$B$15</f>
        <v>236468.80149080415</v>
      </c>
      <c r="E412" s="18">
        <f>D412*Vstupy!$B$9</f>
        <v>35470.32022362062</v>
      </c>
      <c r="F412" s="18">
        <f t="shared" si="26"/>
        <v>200998.48126718352</v>
      </c>
      <c r="G412" s="18">
        <f>Vstupy!$B$5*(1+Vstupy!$B$16)^A412</f>
        <v>232487.03254974724</v>
      </c>
      <c r="H412" s="18">
        <f>IF(B412&gt;=Vstupy!$B$12,Vstupy!$B$11*(1+Vstupy!$B$16)^A412,0)</f>
        <v>0</v>
      </c>
      <c r="I412" s="18">
        <f t="shared" si="27"/>
        <v>29622968.076252956</v>
      </c>
    </row>
    <row r="413" spans="1:9">
      <c r="A413">
        <f t="shared" si="24"/>
        <v>411</v>
      </c>
      <c r="B413" s="17">
        <f>Vstupy!$B$8+A413/12</f>
        <v>64.25</v>
      </c>
      <c r="C413" s="18">
        <f t="shared" si="25"/>
        <v>29622968.076252956</v>
      </c>
      <c r="D413" s="18">
        <f>C413*Vstupy!$B$15</f>
        <v>236217.70736097425</v>
      </c>
      <c r="E413" s="18">
        <f>D413*Vstupy!$B$9</f>
        <v>35432.656104146139</v>
      </c>
      <c r="F413" s="18">
        <f t="shared" si="26"/>
        <v>200785.05125682813</v>
      </c>
      <c r="G413" s="18">
        <f>Vstupy!$B$5*(1+Vstupy!$B$16)^A413</f>
        <v>232965.9177716613</v>
      </c>
      <c r="H413" s="18">
        <f>IF(B413&gt;=Vstupy!$B$12,Vstupy!$B$11*(1+Vstupy!$B$16)^A413,0)</f>
        <v>0</v>
      </c>
      <c r="I413" s="18">
        <f t="shared" si="27"/>
        <v>29590787.209738124</v>
      </c>
    </row>
    <row r="414" spans="1:9">
      <c r="A414">
        <f t="shared" si="24"/>
        <v>412</v>
      </c>
      <c r="B414" s="17">
        <f>Vstupy!$B$8+A414/12</f>
        <v>64.333333333333343</v>
      </c>
      <c r="C414" s="18">
        <f t="shared" si="25"/>
        <v>29590787.209738124</v>
      </c>
      <c r="D414" s="18">
        <f>C414*Vstupy!$B$15</f>
        <v>235961.09261226119</v>
      </c>
      <c r="E414" s="18">
        <f>D414*Vstupy!$B$9</f>
        <v>35394.163891839176</v>
      </c>
      <c r="F414" s="18">
        <f t="shared" si="26"/>
        <v>200566.928720422</v>
      </c>
      <c r="G414" s="18">
        <f>Vstupy!$B$5*(1+Vstupy!$B$16)^A414</f>
        <v>233445.7894187246</v>
      </c>
      <c r="H414" s="18">
        <f>IF(B414&gt;=Vstupy!$B$12,Vstupy!$B$11*(1+Vstupy!$B$16)^A414,0)</f>
        <v>0</v>
      </c>
      <c r="I414" s="18">
        <f t="shared" si="27"/>
        <v>29557908.349039823</v>
      </c>
    </row>
    <row r="415" spans="1:9">
      <c r="A415">
        <f t="shared" si="24"/>
        <v>413</v>
      </c>
      <c r="B415" s="17">
        <f>Vstupy!$B$8+A415/12</f>
        <v>64.416666666666657</v>
      </c>
      <c r="C415" s="18">
        <f t="shared" si="25"/>
        <v>29557908.349039823</v>
      </c>
      <c r="D415" s="18">
        <f>C415*Vstupy!$B$15</f>
        <v>235698.91195991056</v>
      </c>
      <c r="E415" s="18">
        <f>D415*Vstupy!$B$9</f>
        <v>35354.836793986586</v>
      </c>
      <c r="F415" s="18">
        <f t="shared" si="26"/>
        <v>200344.07516592398</v>
      </c>
      <c r="G415" s="18">
        <f>Vstupy!$B$5*(1+Vstupy!$B$16)^A415</f>
        <v>233926.64952281135</v>
      </c>
      <c r="H415" s="18">
        <f>IF(B415&gt;=Vstupy!$B$12,Vstupy!$B$11*(1+Vstupy!$B$16)^A415,0)</f>
        <v>0</v>
      </c>
      <c r="I415" s="18">
        <f t="shared" si="27"/>
        <v>29524325.774682935</v>
      </c>
    </row>
    <row r="416" spans="1:9">
      <c r="A416">
        <f t="shared" si="24"/>
        <v>414</v>
      </c>
      <c r="B416" s="17">
        <f>Vstupy!$B$8+A416/12</f>
        <v>64.5</v>
      </c>
      <c r="C416" s="18">
        <f t="shared" si="25"/>
        <v>29524325.774682935</v>
      </c>
      <c r="D416" s="18">
        <f>C416*Vstupy!$B$15</f>
        <v>235431.11979602464</v>
      </c>
      <c r="E416" s="18">
        <f>D416*Vstupy!$B$9</f>
        <v>35314.667969403694</v>
      </c>
      <c r="F416" s="18">
        <f t="shared" si="26"/>
        <v>200116.45182662093</v>
      </c>
      <c r="G416" s="18">
        <f>Vstupy!$B$5*(1+Vstupy!$B$16)^A416</f>
        <v>234408.50011998121</v>
      </c>
      <c r="H416" s="18">
        <f>IF(B416&gt;=Vstupy!$B$12,Vstupy!$B$11*(1+Vstupy!$B$16)^A416,0)</f>
        <v>0</v>
      </c>
      <c r="I416" s="18">
        <f t="shared" si="27"/>
        <v>29490033.726389576</v>
      </c>
    </row>
    <row r="417" spans="1:9">
      <c r="A417">
        <f t="shared" si="24"/>
        <v>415</v>
      </c>
      <c r="B417" s="17">
        <f>Vstupy!$B$8+A417/12</f>
        <v>64.583333333333343</v>
      </c>
      <c r="C417" s="18">
        <f t="shared" si="25"/>
        <v>29490033.726389576</v>
      </c>
      <c r="D417" s="18">
        <f>C417*Vstupy!$B$15</f>
        <v>235157.67018733863</v>
      </c>
      <c r="E417" s="18">
        <f>D417*Vstupy!$B$9</f>
        <v>35273.650528100792</v>
      </c>
      <c r="F417" s="18">
        <f t="shared" si="26"/>
        <v>199884.01965923785</v>
      </c>
      <c r="G417" s="18">
        <f>Vstupy!$B$5*(1+Vstupy!$B$16)^A417</f>
        <v>234891.34325048781</v>
      </c>
      <c r="H417" s="18">
        <f>IF(B417&gt;=Vstupy!$B$12,Vstupy!$B$11*(1+Vstupy!$B$16)^A417,0)</f>
        <v>0</v>
      </c>
      <c r="I417" s="18">
        <f t="shared" si="27"/>
        <v>29455026.402798325</v>
      </c>
    </row>
    <row r="418" spans="1:9">
      <c r="A418">
        <f t="shared" si="24"/>
        <v>416</v>
      </c>
      <c r="B418" s="17">
        <f>Vstupy!$B$8+A418/12</f>
        <v>64.666666666666657</v>
      </c>
      <c r="C418" s="18">
        <f t="shared" si="25"/>
        <v>29455026.402798325</v>
      </c>
      <c r="D418" s="18">
        <f>C418*Vstupy!$B$15</f>
        <v>234878.51687298194</v>
      </c>
      <c r="E418" s="18">
        <f>D418*Vstupy!$B$9</f>
        <v>35231.777530947293</v>
      </c>
      <c r="F418" s="18">
        <f t="shared" si="26"/>
        <v>199646.73934203465</v>
      </c>
      <c r="G418" s="18">
        <f>Vstupy!$B$5*(1+Vstupy!$B$16)^A418</f>
        <v>235375.18095878718</v>
      </c>
      <c r="H418" s="18">
        <f>IF(B418&gt;=Vstupy!$B$12,Vstupy!$B$11*(1+Vstupy!$B$16)^A418,0)</f>
        <v>0</v>
      </c>
      <c r="I418" s="18">
        <f t="shared" si="27"/>
        <v>29419297.96118157</v>
      </c>
    </row>
    <row r="419" spans="1:9">
      <c r="A419">
        <f t="shared" si="24"/>
        <v>417</v>
      </c>
      <c r="B419" s="17">
        <f>Vstupy!$B$8+A419/12</f>
        <v>64.75</v>
      </c>
      <c r="C419" s="18">
        <f t="shared" si="25"/>
        <v>29419297.96118157</v>
      </c>
      <c r="D419" s="18">
        <f>C419*Vstupy!$B$15</f>
        <v>234593.61326222404</v>
      </c>
      <c r="E419" s="18">
        <f>D419*Vstupy!$B$9</f>
        <v>35189.041989333607</v>
      </c>
      <c r="F419" s="18">
        <f t="shared" si="26"/>
        <v>199404.57127289043</v>
      </c>
      <c r="G419" s="18">
        <f>Vstupy!$B$5*(1+Vstupy!$B$16)^A419</f>
        <v>235860.01529354686</v>
      </c>
      <c r="H419" s="18">
        <f>IF(B419&gt;=Vstupy!$B$12,Vstupy!$B$11*(1+Vstupy!$B$16)^A419,0)</f>
        <v>0</v>
      </c>
      <c r="I419" s="18">
        <f t="shared" si="27"/>
        <v>29382842.517160915</v>
      </c>
    </row>
    <row r="420" spans="1:9">
      <c r="A420">
        <f t="shared" si="24"/>
        <v>418</v>
      </c>
      <c r="B420" s="17">
        <f>Vstupy!$B$8+A420/12</f>
        <v>64.833333333333343</v>
      </c>
      <c r="C420" s="18">
        <f t="shared" si="25"/>
        <v>29382842.517160915</v>
      </c>
      <c r="D420" s="18">
        <f>C420*Vstupy!$B$15</f>
        <v>234302.91243220531</v>
      </c>
      <c r="E420" s="18">
        <f>D420*Vstupy!$B$9</f>
        <v>35145.436864830794</v>
      </c>
      <c r="F420" s="18">
        <f t="shared" si="26"/>
        <v>199157.47556737452</v>
      </c>
      <c r="G420" s="18">
        <f>Vstupy!$B$5*(1+Vstupy!$B$16)^A420</f>
        <v>236345.84830765423</v>
      </c>
      <c r="H420" s="18">
        <f>IF(B420&gt;=Vstupy!$B$12,Vstupy!$B$11*(1+Vstupy!$B$16)^A420,0)</f>
        <v>0</v>
      </c>
      <c r="I420" s="18">
        <f t="shared" si="27"/>
        <v>29345654.144420635</v>
      </c>
    </row>
    <row r="421" spans="1:9">
      <c r="A421">
        <f t="shared" si="24"/>
        <v>419</v>
      </c>
      <c r="B421" s="17">
        <f>Vstupy!$B$8+A421/12</f>
        <v>64.916666666666657</v>
      </c>
      <c r="C421" s="18">
        <f t="shared" si="25"/>
        <v>29345654.144420635</v>
      </c>
      <c r="D421" s="18">
        <f>C421*Vstupy!$B$15</f>
        <v>234006.36712565189</v>
      </c>
      <c r="E421" s="18">
        <f>D421*Vstupy!$B$9</f>
        <v>35100.955068847783</v>
      </c>
      <c r="F421" s="18">
        <f t="shared" si="26"/>
        <v>198905.41205680411</v>
      </c>
      <c r="G421" s="18">
        <f>Vstupy!$B$5*(1+Vstupy!$B$16)^A421</f>
        <v>236832.68205822507</v>
      </c>
      <c r="H421" s="18">
        <f>IF(B421&gt;=Vstupy!$B$12,Vstupy!$B$11*(1+Vstupy!$B$16)^A421,0)</f>
        <v>0</v>
      </c>
      <c r="I421" s="18">
        <f t="shared" si="27"/>
        <v>29307726.874419212</v>
      </c>
    </row>
    <row r="422" spans="1:9">
      <c r="A422">
        <f t="shared" si="24"/>
        <v>420</v>
      </c>
      <c r="B422" s="17">
        <f>Vstupy!$B$8+A422/12</f>
        <v>65</v>
      </c>
      <c r="C422" s="18">
        <f t="shared" si="25"/>
        <v>29307726.874419212</v>
      </c>
      <c r="D422" s="18">
        <f>C422*Vstupy!$B$15</f>
        <v>233703.92974857561</v>
      </c>
      <c r="E422" s="18">
        <f>D422*Vstupy!$B$9</f>
        <v>35055.589462286342</v>
      </c>
      <c r="F422" s="18">
        <f t="shared" si="26"/>
        <v>198648.34028628928</v>
      </c>
      <c r="G422" s="18">
        <f>Vstupy!$B$5*(1+Vstupy!$B$16)^A422</f>
        <v>237320.51860661275</v>
      </c>
      <c r="H422" s="18">
        <f>IF(B422&gt;=Vstupy!$B$12,Vstupy!$B$11*(1+Vstupy!$B$16)^A422,0)</f>
        <v>0</v>
      </c>
      <c r="I422" s="18">
        <f t="shared" si="27"/>
        <v>29269054.696098886</v>
      </c>
    </row>
    <row r="423" spans="1:9">
      <c r="A423">
        <f t="shared" si="24"/>
        <v>421</v>
      </c>
      <c r="B423" s="17">
        <f>Vstupy!$B$8+A423/12</f>
        <v>65.083333333333343</v>
      </c>
      <c r="C423" s="18">
        <f t="shared" si="25"/>
        <v>29269054.696098886</v>
      </c>
      <c r="D423" s="18">
        <f>C423*Vstupy!$B$15</f>
        <v>233395.55236795772</v>
      </c>
      <c r="E423" s="18">
        <f>D423*Vstupy!$B$9</f>
        <v>35009.332855193657</v>
      </c>
      <c r="F423" s="18">
        <f t="shared" si="26"/>
        <v>198386.21951276407</v>
      </c>
      <c r="G423" s="18">
        <f>Vstupy!$B$5*(1+Vstupy!$B$16)^A423</f>
        <v>237809.36001841657</v>
      </c>
      <c r="H423" s="18">
        <f>IF(B423&gt;=Vstupy!$B$12,Vstupy!$B$11*(1+Vstupy!$B$16)^A423,0)</f>
        <v>0</v>
      </c>
      <c r="I423" s="18">
        <f t="shared" si="27"/>
        <v>29229631.555593234</v>
      </c>
    </row>
    <row r="424" spans="1:9">
      <c r="A424">
        <f t="shared" si="24"/>
        <v>422</v>
      </c>
      <c r="B424" s="17">
        <f>Vstupy!$B$8+A424/12</f>
        <v>65.166666666666657</v>
      </c>
      <c r="C424" s="18">
        <f t="shared" si="25"/>
        <v>29229631.555593234</v>
      </c>
      <c r="D424" s="18">
        <f>C424*Vstupy!$B$15</f>
        <v>233081.18670941723</v>
      </c>
      <c r="E424" s="18">
        <f>D424*Vstupy!$B$9</f>
        <v>34962.178006412585</v>
      </c>
      <c r="F424" s="18">
        <f t="shared" si="26"/>
        <v>198119.00870300466</v>
      </c>
      <c r="G424" s="18">
        <f>Vstupy!$B$5*(1+Vstupy!$B$16)^A424</f>
        <v>238299.20836349056</v>
      </c>
      <c r="H424" s="18">
        <f>IF(B424&gt;=Vstupy!$B$12,Vstupy!$B$11*(1+Vstupy!$B$16)^A424,0)</f>
        <v>0</v>
      </c>
      <c r="I424" s="18">
        <f t="shared" si="27"/>
        <v>29189451.355932746</v>
      </c>
    </row>
    <row r="425" spans="1:9">
      <c r="A425">
        <f t="shared" si="24"/>
        <v>423</v>
      </c>
      <c r="B425" s="17">
        <f>Vstupy!$B$8+A425/12</f>
        <v>65.25</v>
      </c>
      <c r="C425" s="18">
        <f t="shared" si="25"/>
        <v>29189451.355932746</v>
      </c>
      <c r="D425" s="18">
        <f>C425*Vstupy!$B$15</f>
        <v>232760.78415486313</v>
      </c>
      <c r="E425" s="18">
        <f>D425*Vstupy!$B$9</f>
        <v>34914.117623229467</v>
      </c>
      <c r="F425" s="18">
        <f t="shared" si="26"/>
        <v>197846.66653163364</v>
      </c>
      <c r="G425" s="18">
        <f>Vstupy!$B$5*(1+Vstupy!$B$16)^A425</f>
        <v>238790.06571595251</v>
      </c>
      <c r="H425" s="18">
        <f>IF(B425&gt;=Vstupy!$B$12,Vstupy!$B$11*(1+Vstupy!$B$16)^A425,0)</f>
        <v>0</v>
      </c>
      <c r="I425" s="18">
        <f t="shared" si="27"/>
        <v>29148507.956748426</v>
      </c>
    </row>
    <row r="426" spans="1:9">
      <c r="A426">
        <f t="shared" si="24"/>
        <v>424</v>
      </c>
      <c r="B426" s="17">
        <f>Vstupy!$B$8+A426/12</f>
        <v>65.333333333333343</v>
      </c>
      <c r="C426" s="18">
        <f t="shared" si="25"/>
        <v>29148507.956748426</v>
      </c>
      <c r="D426" s="18">
        <f>C426*Vstupy!$B$15</f>
        <v>232434.29574013068</v>
      </c>
      <c r="E426" s="18">
        <f>D426*Vstupy!$B$9</f>
        <v>34865.1443610196</v>
      </c>
      <c r="F426" s="18">
        <f t="shared" si="26"/>
        <v>197569.15137911108</v>
      </c>
      <c r="G426" s="18">
        <f>Vstupy!$B$5*(1+Vstupy!$B$16)^A426</f>
        <v>239281.93415419233</v>
      </c>
      <c r="H426" s="18">
        <f>IF(B426&gt;=Vstupy!$B$12,Vstupy!$B$11*(1+Vstupy!$B$16)^A426,0)</f>
        <v>0</v>
      </c>
      <c r="I426" s="18">
        <f t="shared" si="27"/>
        <v>29106795.173973344</v>
      </c>
    </row>
    <row r="427" spans="1:9">
      <c r="A427">
        <f t="shared" si="24"/>
        <v>425</v>
      </c>
      <c r="B427" s="17">
        <f>Vstupy!$B$8+A427/12</f>
        <v>65.416666666666657</v>
      </c>
      <c r="C427" s="18">
        <f t="shared" si="25"/>
        <v>29106795.173973344</v>
      </c>
      <c r="D427" s="18">
        <f>C427*Vstupy!$B$15</f>
        <v>232101.67215260182</v>
      </c>
      <c r="E427" s="18">
        <f>D427*Vstupy!$B$9</f>
        <v>34815.250822890273</v>
      </c>
      <c r="F427" s="18">
        <f t="shared" si="26"/>
        <v>197286.42132971156</v>
      </c>
      <c r="G427" s="18">
        <f>Vstupy!$B$5*(1+Vstupy!$B$16)^A427</f>
        <v>239774.81576088132</v>
      </c>
      <c r="H427" s="18">
        <f>IF(B427&gt;=Vstupy!$B$12,Vstupy!$B$11*(1+Vstupy!$B$16)^A427,0)</f>
        <v>0</v>
      </c>
      <c r="I427" s="18">
        <f t="shared" si="27"/>
        <v>29064306.779542174</v>
      </c>
    </row>
    <row r="428" spans="1:9">
      <c r="A428">
        <f t="shared" si="24"/>
        <v>426</v>
      </c>
      <c r="B428" s="17">
        <f>Vstupy!$B$8+A428/12</f>
        <v>65.5</v>
      </c>
      <c r="C428" s="18">
        <f t="shared" si="25"/>
        <v>29064306.779542174</v>
      </c>
      <c r="D428" s="18">
        <f>C428*Vstupy!$B$15</f>
        <v>231762.86372880902</v>
      </c>
      <c r="E428" s="18">
        <f>D428*Vstupy!$B$9</f>
        <v>34764.429559321354</v>
      </c>
      <c r="F428" s="18">
        <f t="shared" si="26"/>
        <v>196998.43416948768</v>
      </c>
      <c r="G428" s="18">
        <f>Vstupy!$B$5*(1+Vstupy!$B$16)^A428</f>
        <v>240268.71262298038</v>
      </c>
      <c r="H428" s="18">
        <f>IF(B428&gt;=Vstupy!$B$12,Vstupy!$B$11*(1+Vstupy!$B$16)^A428,0)</f>
        <v>0</v>
      </c>
      <c r="I428" s="18">
        <f t="shared" si="27"/>
        <v>29021036.501088679</v>
      </c>
    </row>
    <row r="429" spans="1:9">
      <c r="A429">
        <f t="shared" si="24"/>
        <v>427</v>
      </c>
      <c r="B429" s="17">
        <f>Vstupy!$B$8+A429/12</f>
        <v>65.583333333333343</v>
      </c>
      <c r="C429" s="18">
        <f t="shared" si="25"/>
        <v>29021036.501088679</v>
      </c>
      <c r="D429" s="18">
        <f>C429*Vstupy!$B$15</f>
        <v>231417.82045202306</v>
      </c>
      <c r="E429" s="18">
        <f>D429*Vstupy!$B$9</f>
        <v>34712.673067803458</v>
      </c>
      <c r="F429" s="18">
        <f t="shared" si="26"/>
        <v>196705.1473842196</v>
      </c>
      <c r="G429" s="18">
        <f>Vstupy!$B$5*(1+Vstupy!$B$16)^A429</f>
        <v>240763.62683174963</v>
      </c>
      <c r="H429" s="18">
        <f>IF(B429&gt;=Vstupy!$B$12,Vstupy!$B$11*(1+Vstupy!$B$16)^A429,0)</f>
        <v>0</v>
      </c>
      <c r="I429" s="18">
        <f t="shared" si="27"/>
        <v>28976978.021641146</v>
      </c>
    </row>
    <row r="430" spans="1:9">
      <c r="A430">
        <f t="shared" si="24"/>
        <v>428</v>
      </c>
      <c r="B430" s="17">
        <f>Vstupy!$B$8+A430/12</f>
        <v>65.666666666666657</v>
      </c>
      <c r="C430" s="18">
        <f t="shared" si="25"/>
        <v>28976978.021641146</v>
      </c>
      <c r="D430" s="18">
        <f>C430*Vstupy!$B$15</f>
        <v>231066.49194982447</v>
      </c>
      <c r="E430" s="18">
        <f>D430*Vstupy!$B$9</f>
        <v>34659.973792473669</v>
      </c>
      <c r="F430" s="18">
        <f t="shared" si="26"/>
        <v>196406.5181573508</v>
      </c>
      <c r="G430" s="18">
        <f>Vstupy!$B$5*(1+Vstupy!$B$16)^A430</f>
        <v>241259.56048275655</v>
      </c>
      <c r="H430" s="18">
        <f>IF(B430&gt;=Vstupy!$B$12,Vstupy!$B$11*(1+Vstupy!$B$16)^A430,0)</f>
        <v>0</v>
      </c>
      <c r="I430" s="18">
        <f t="shared" si="27"/>
        <v>28932124.979315743</v>
      </c>
    </row>
    <row r="431" spans="1:9">
      <c r="A431">
        <f t="shared" si="24"/>
        <v>429</v>
      </c>
      <c r="B431" s="17">
        <f>Vstupy!$B$8+A431/12</f>
        <v>65.75</v>
      </c>
      <c r="C431" s="18">
        <f t="shared" si="25"/>
        <v>28932124.979315743</v>
      </c>
      <c r="D431" s="18">
        <f>C431*Vstupy!$B$15</f>
        <v>230708.82749165816</v>
      </c>
      <c r="E431" s="18">
        <f>D431*Vstupy!$B$9</f>
        <v>34606.324123748724</v>
      </c>
      <c r="F431" s="18">
        <f t="shared" si="26"/>
        <v>196102.50336790943</v>
      </c>
      <c r="G431" s="18">
        <f>Vstupy!$B$5*(1+Vstupy!$B$16)^A431</f>
        <v>241756.51567588522</v>
      </c>
      <c r="H431" s="18">
        <f>IF(B431&gt;=Vstupy!$B$12,Vstupy!$B$11*(1+Vstupy!$B$16)^A431,0)</f>
        <v>0</v>
      </c>
      <c r="I431" s="18">
        <f t="shared" si="27"/>
        <v>28886470.967007767</v>
      </c>
    </row>
    <row r="432" spans="1:9">
      <c r="A432">
        <f t="shared" si="24"/>
        <v>430</v>
      </c>
      <c r="B432" s="17">
        <f>Vstupy!$B$8+A432/12</f>
        <v>65.833333333333343</v>
      </c>
      <c r="C432" s="18">
        <f t="shared" si="25"/>
        <v>28886470.967007767</v>
      </c>
      <c r="D432" s="18">
        <f>C432*Vstupy!$B$15</f>
        <v>230344.77598637145</v>
      </c>
      <c r="E432" s="18">
        <f>D432*Vstupy!$B$9</f>
        <v>34551.716397955715</v>
      </c>
      <c r="F432" s="18">
        <f t="shared" si="26"/>
        <v>195793.05958841572</v>
      </c>
      <c r="G432" s="18">
        <f>Vstupy!$B$5*(1+Vstupy!$B$16)^A432</f>
        <v>242254.49451534526</v>
      </c>
      <c r="H432" s="18">
        <f>IF(B432&gt;=Vstupy!$B$12,Vstupy!$B$11*(1+Vstupy!$B$16)^A432,0)</f>
        <v>0</v>
      </c>
      <c r="I432" s="18">
        <f t="shared" si="27"/>
        <v>28840009.53208084</v>
      </c>
    </row>
    <row r="433" spans="1:9">
      <c r="A433">
        <f t="shared" si="24"/>
        <v>431</v>
      </c>
      <c r="B433" s="17">
        <f>Vstupy!$B$8+A433/12</f>
        <v>65.916666666666657</v>
      </c>
      <c r="C433" s="18">
        <f t="shared" si="25"/>
        <v>28840009.53208084</v>
      </c>
      <c r="D433" s="18">
        <f>C433*Vstupy!$B$15</f>
        <v>229974.28597973575</v>
      </c>
      <c r="E433" s="18">
        <f>D433*Vstupy!$B$9</f>
        <v>34496.142896960358</v>
      </c>
      <c r="F433" s="18">
        <f t="shared" si="26"/>
        <v>195478.14308277541</v>
      </c>
      <c r="G433" s="18">
        <f>Vstupy!$B$5*(1+Vstupy!$B$16)^A433</f>
        <v>242753.49910968039</v>
      </c>
      <c r="H433" s="18">
        <f>IF(B433&gt;=Vstupy!$B$12,Vstupy!$B$11*(1+Vstupy!$B$16)^A433,0)</f>
        <v>0</v>
      </c>
      <c r="I433" s="18">
        <f t="shared" si="27"/>
        <v>28792734.176053934</v>
      </c>
    </row>
    <row r="434" spans="1:9">
      <c r="A434">
        <f t="shared" si="24"/>
        <v>432</v>
      </c>
      <c r="B434" s="17">
        <f>Vstupy!$B$8+A434/12</f>
        <v>66</v>
      </c>
      <c r="C434" s="18">
        <f t="shared" si="25"/>
        <v>28792734.176053934</v>
      </c>
      <c r="D434" s="18">
        <f>C434*Vstupy!$B$15</f>
        <v>229597.3056519508</v>
      </c>
      <c r="E434" s="18">
        <f>D434*Vstupy!$B$9</f>
        <v>34439.595847792618</v>
      </c>
      <c r="F434" s="18">
        <f t="shared" si="26"/>
        <v>195157.70980415819</v>
      </c>
      <c r="G434" s="18">
        <f>Vstupy!$B$5*(1+Vstupy!$B$16)^A434</f>
        <v>243253.53157177774</v>
      </c>
      <c r="H434" s="18">
        <f>IF(B434&gt;=Vstupy!$B$12,Vstupy!$B$11*(1+Vstupy!$B$16)^A434,0)</f>
        <v>0</v>
      </c>
      <c r="I434" s="18">
        <f t="shared" si="27"/>
        <v>28744638.354286313</v>
      </c>
    </row>
    <row r="435" spans="1:9">
      <c r="A435">
        <f t="shared" si="24"/>
        <v>433</v>
      </c>
      <c r="B435" s="17">
        <f>Vstupy!$B$8+A435/12</f>
        <v>66.083333333333343</v>
      </c>
      <c r="C435" s="18">
        <f t="shared" si="25"/>
        <v>28744638.354286313</v>
      </c>
      <c r="D435" s="18">
        <f>C435*Vstupy!$B$15</f>
        <v>229213.78281513226</v>
      </c>
      <c r="E435" s="18">
        <f>D435*Vstupy!$B$9</f>
        <v>34382.067422269836</v>
      </c>
      <c r="F435" s="18">
        <f t="shared" si="26"/>
        <v>194831.71539286242</v>
      </c>
      <c r="G435" s="18">
        <f>Vstupy!$B$5*(1+Vstupy!$B$16)^A435</f>
        <v>243754.59401887661</v>
      </c>
      <c r="H435" s="18">
        <f>IF(B435&gt;=Vstupy!$B$12,Vstupy!$B$11*(1+Vstupy!$B$16)^A435,0)</f>
        <v>0</v>
      </c>
      <c r="I435" s="18">
        <f t="shared" si="27"/>
        <v>28695715.475660298</v>
      </c>
    </row>
    <row r="436" spans="1:9">
      <c r="A436">
        <f t="shared" si="24"/>
        <v>434</v>
      </c>
      <c r="B436" s="17">
        <f>Vstupy!$B$8+A436/12</f>
        <v>66.166666666666657</v>
      </c>
      <c r="C436" s="18">
        <f t="shared" si="25"/>
        <v>28695715.475660298</v>
      </c>
      <c r="D436" s="18">
        <f>C436*Vstupy!$B$15</f>
        <v>228823.66491078219</v>
      </c>
      <c r="E436" s="18">
        <f>D436*Vstupy!$B$9</f>
        <v>34323.549736617329</v>
      </c>
      <c r="F436" s="18">
        <f t="shared" si="26"/>
        <v>194500.11517416485</v>
      </c>
      <c r="G436" s="18">
        <f>Vstupy!$B$5*(1+Vstupy!$B$16)^A436</f>
        <v>244256.68857257746</v>
      </c>
      <c r="H436" s="18">
        <f>IF(B436&gt;=Vstupy!$B$12,Vstupy!$B$11*(1+Vstupy!$B$16)^A436,0)</f>
        <v>0</v>
      </c>
      <c r="I436" s="18">
        <f t="shared" si="27"/>
        <v>28645958.902261883</v>
      </c>
    </row>
    <row r="437" spans="1:9">
      <c r="A437">
        <f t="shared" si="24"/>
        <v>435</v>
      </c>
      <c r="B437" s="17">
        <f>Vstupy!$B$8+A437/12</f>
        <v>66.25</v>
      </c>
      <c r="C437" s="18">
        <f t="shared" si="25"/>
        <v>28645958.902261883</v>
      </c>
      <c r="D437" s="18">
        <f>C437*Vstupy!$B$15</f>
        <v>228426.89900724217</v>
      </c>
      <c r="E437" s="18">
        <f>D437*Vstupy!$B$9</f>
        <v>34264.034851086326</v>
      </c>
      <c r="F437" s="18">
        <f t="shared" si="26"/>
        <v>194162.86415615585</v>
      </c>
      <c r="G437" s="18">
        <f>Vstupy!$B$5*(1+Vstupy!$B$16)^A437</f>
        <v>244759.81735885091</v>
      </c>
      <c r="H437" s="18">
        <f>IF(B437&gt;=Vstupy!$B$12,Vstupy!$B$11*(1+Vstupy!$B$16)^A437,0)</f>
        <v>0</v>
      </c>
      <c r="I437" s="18">
        <f t="shared" si="27"/>
        <v>28595361.949059188</v>
      </c>
    </row>
    <row r="438" spans="1:9">
      <c r="A438">
        <f t="shared" si="24"/>
        <v>436</v>
      </c>
      <c r="B438" s="17">
        <f>Vstupy!$B$8+A438/12</f>
        <v>66.333333333333343</v>
      </c>
      <c r="C438" s="18">
        <f t="shared" si="25"/>
        <v>28595361.949059188</v>
      </c>
      <c r="D438" s="18">
        <f>C438*Vstupy!$B$15</f>
        <v>228023.43179712922</v>
      </c>
      <c r="E438" s="18">
        <f>D438*Vstupy!$B$9</f>
        <v>34203.514769569381</v>
      </c>
      <c r="F438" s="18">
        <f t="shared" si="26"/>
        <v>193819.91702755983</v>
      </c>
      <c r="G438" s="18">
        <f>Vstupy!$B$5*(1+Vstupy!$B$16)^A438</f>
        <v>245263.98250804684</v>
      </c>
      <c r="H438" s="18">
        <f>IF(B438&gt;=Vstupy!$B$12,Vstupy!$B$11*(1+Vstupy!$B$16)^A438,0)</f>
        <v>0</v>
      </c>
      <c r="I438" s="18">
        <f t="shared" si="27"/>
        <v>28543917.883578699</v>
      </c>
    </row>
    <row r="439" spans="1:9">
      <c r="A439">
        <f t="shared" si="24"/>
        <v>437</v>
      </c>
      <c r="B439" s="17">
        <f>Vstupy!$B$8+A439/12</f>
        <v>66.416666666666657</v>
      </c>
      <c r="C439" s="18">
        <f t="shared" si="25"/>
        <v>28543917.883578699</v>
      </c>
      <c r="D439" s="18">
        <f>C439*Vstupy!$B$15</f>
        <v>227613.20959475407</v>
      </c>
      <c r="E439" s="18">
        <f>D439*Vstupy!$B$9</f>
        <v>34141.981439213108</v>
      </c>
      <c r="F439" s="18">
        <f t="shared" si="26"/>
        <v>193471.22815554094</v>
      </c>
      <c r="G439" s="18">
        <f>Vstupy!$B$5*(1+Vstupy!$B$16)^A439</f>
        <v>245769.18615490291</v>
      </c>
      <c r="H439" s="18">
        <f>IF(B439&gt;=Vstupy!$B$12,Vstupy!$B$11*(1+Vstupy!$B$16)^A439,0)</f>
        <v>0</v>
      </c>
      <c r="I439" s="18">
        <f t="shared" si="27"/>
        <v>28491619.925579339</v>
      </c>
    </row>
    <row r="440" spans="1:9">
      <c r="A440">
        <f t="shared" si="24"/>
        <v>438</v>
      </c>
      <c r="B440" s="17">
        <f>Vstupy!$B$8+A440/12</f>
        <v>66.5</v>
      </c>
      <c r="C440" s="18">
        <f t="shared" si="25"/>
        <v>28491619.925579339</v>
      </c>
      <c r="D440" s="18">
        <f>C440*Vstupy!$B$15</f>
        <v>227196.17833352226</v>
      </c>
      <c r="E440" s="18">
        <f>D440*Vstupy!$B$9</f>
        <v>34079.426750028339</v>
      </c>
      <c r="F440" s="18">
        <f t="shared" si="26"/>
        <v>193116.75158349393</v>
      </c>
      <c r="G440" s="18">
        <f>Vstupy!$B$5*(1+Vstupy!$B$16)^A440</f>
        <v>246275.43043855455</v>
      </c>
      <c r="H440" s="18">
        <f>IF(B440&gt;=Vstupy!$B$12,Vstupy!$B$11*(1+Vstupy!$B$16)^A440,0)</f>
        <v>0</v>
      </c>
      <c r="I440" s="18">
        <f t="shared" si="27"/>
        <v>28438461.246724278</v>
      </c>
    </row>
    <row r="441" spans="1:9">
      <c r="A441">
        <f t="shared" si="24"/>
        <v>439</v>
      </c>
      <c r="B441" s="17">
        <f>Vstupy!$B$8+A441/12</f>
        <v>66.583333333333343</v>
      </c>
      <c r="C441" s="18">
        <f t="shared" si="25"/>
        <v>28438461.246724278</v>
      </c>
      <c r="D441" s="18">
        <f>C441*Vstupy!$B$15</f>
        <v>226772.283563317</v>
      </c>
      <c r="E441" s="18">
        <f>D441*Vstupy!$B$9</f>
        <v>34015.842534497548</v>
      </c>
      <c r="F441" s="18">
        <f t="shared" si="26"/>
        <v>192756.44102881945</v>
      </c>
      <c r="G441" s="18">
        <f>Vstupy!$B$5*(1+Vstupy!$B$16)^A441</f>
        <v>246782.71750254309</v>
      </c>
      <c r="H441" s="18">
        <f>IF(B441&gt;=Vstupy!$B$12,Vstupy!$B$11*(1+Vstupy!$B$16)^A441,0)</f>
        <v>0</v>
      </c>
      <c r="I441" s="18">
        <f t="shared" si="27"/>
        <v>28384434.970250554</v>
      </c>
    </row>
    <row r="442" spans="1:9">
      <c r="A442">
        <f t="shared" si="24"/>
        <v>440</v>
      </c>
      <c r="B442" s="17">
        <f>Vstupy!$B$8+A442/12</f>
        <v>66.666666666666657</v>
      </c>
      <c r="C442" s="18">
        <f t="shared" si="25"/>
        <v>28384434.970250554</v>
      </c>
      <c r="D442" s="18">
        <f>C442*Vstupy!$B$15</f>
        <v>226341.47044786476</v>
      </c>
      <c r="E442" s="18">
        <f>D442*Vstupy!$B$9</f>
        <v>33951.220567179713</v>
      </c>
      <c r="F442" s="18">
        <f t="shared" si="26"/>
        <v>192390.24988068506</v>
      </c>
      <c r="G442" s="18">
        <f>Vstupy!$B$5*(1+Vstupy!$B$16)^A442</f>
        <v>247291.04949482516</v>
      </c>
      <c r="H442" s="18">
        <f>IF(B442&gt;=Vstupy!$B$12,Vstupy!$B$11*(1+Vstupy!$B$16)^A442,0)</f>
        <v>0</v>
      </c>
      <c r="I442" s="18">
        <f t="shared" si="27"/>
        <v>28329534.170636415</v>
      </c>
    </row>
    <row r="443" spans="1:9">
      <c r="A443">
        <f t="shared" si="24"/>
        <v>441</v>
      </c>
      <c r="B443" s="17">
        <f>Vstupy!$B$8+A443/12</f>
        <v>66.75</v>
      </c>
      <c r="C443" s="18">
        <f t="shared" si="25"/>
        <v>28329534.170636415</v>
      </c>
      <c r="D443" s="18">
        <f>C443*Vstupy!$B$15</f>
        <v>225903.68376208251</v>
      </c>
      <c r="E443" s="18">
        <f>D443*Vstupy!$B$9</f>
        <v>33885.552564312376</v>
      </c>
      <c r="F443" s="18">
        <f t="shared" si="26"/>
        <v>192018.13119777013</v>
      </c>
      <c r="G443" s="18">
        <f>Vstupy!$B$5*(1+Vstupy!$B$16)^A443</f>
        <v>247800.42856778207</v>
      </c>
      <c r="H443" s="18">
        <f>IF(B443&gt;=Vstupy!$B$12,Vstupy!$B$11*(1+Vstupy!$B$16)^A443,0)</f>
        <v>0</v>
      </c>
      <c r="I443" s="18">
        <f t="shared" si="27"/>
        <v>28273751.873266403</v>
      </c>
    </row>
    <row r="444" spans="1:9">
      <c r="A444">
        <f t="shared" si="24"/>
        <v>442</v>
      </c>
      <c r="B444" s="17">
        <f>Vstupy!$B$8+A444/12</f>
        <v>66.833333333333343</v>
      </c>
      <c r="C444" s="18">
        <f t="shared" si="25"/>
        <v>28273751.873266403</v>
      </c>
      <c r="D444" s="18">
        <f>C444*Vstupy!$B$15</f>
        <v>225458.86788940715</v>
      </c>
      <c r="E444" s="18">
        <f>D444*Vstupy!$B$9</f>
        <v>33818.830183411068</v>
      </c>
      <c r="F444" s="18">
        <f t="shared" si="26"/>
        <v>191640.03770599607</v>
      </c>
      <c r="G444" s="18">
        <f>Vstupy!$B$5*(1+Vstupy!$B$16)^A444</f>
        <v>248310.85687822854</v>
      </c>
      <c r="H444" s="18">
        <f>IF(B444&gt;=Vstupy!$B$12,Vstupy!$B$11*(1+Vstupy!$B$16)^A444,0)</f>
        <v>0</v>
      </c>
      <c r="I444" s="18">
        <f t="shared" si="27"/>
        <v>28217081.054094169</v>
      </c>
    </row>
    <row r="445" spans="1:9">
      <c r="A445">
        <f t="shared" si="24"/>
        <v>443</v>
      </c>
      <c r="B445" s="17">
        <f>Vstupy!$B$8+A445/12</f>
        <v>66.916666666666657</v>
      </c>
      <c r="C445" s="18">
        <f t="shared" si="25"/>
        <v>28217081.054094169</v>
      </c>
      <c r="D445" s="18">
        <f>C445*Vstupy!$B$15</f>
        <v>225006.96681910675</v>
      </c>
      <c r="E445" s="18">
        <f>D445*Vstupy!$B$9</f>
        <v>33751.045022866012</v>
      </c>
      <c r="F445" s="18">
        <f t="shared" si="26"/>
        <v>191255.92179624073</v>
      </c>
      <c r="G445" s="18">
        <f>Vstupy!$B$5*(1+Vstupy!$B$16)^A445</f>
        <v>248822.33658742203</v>
      </c>
      <c r="H445" s="18">
        <f>IF(B445&gt;=Vstupy!$B$12,Vstupy!$B$11*(1+Vstupy!$B$16)^A445,0)</f>
        <v>0</v>
      </c>
      <c r="I445" s="18">
        <f t="shared" si="27"/>
        <v>28159514.639302988</v>
      </c>
    </row>
    <row r="446" spans="1:9">
      <c r="A446">
        <f t="shared" si="24"/>
        <v>444</v>
      </c>
      <c r="B446" s="17">
        <f>Vstupy!$B$8+A446/12</f>
        <v>67</v>
      </c>
      <c r="C446" s="18">
        <f t="shared" si="25"/>
        <v>28159514.639302988</v>
      </c>
      <c r="D446" s="18">
        <f>C446*Vstupy!$B$15</f>
        <v>224547.92414357336</v>
      </c>
      <c r="E446" s="18">
        <f>D446*Vstupy!$B$9</f>
        <v>33682.188621535999</v>
      </c>
      <c r="F446" s="18">
        <f t="shared" si="26"/>
        <v>190865.73552203737</v>
      </c>
      <c r="G446" s="18">
        <f>Vstupy!$B$5*(1+Vstupy!$B$16)^A446</f>
        <v>249334.86986107187</v>
      </c>
      <c r="H446" s="18">
        <f>IF(B446&gt;=Vstupy!$B$12,Vstupy!$B$11*(1+Vstupy!$B$16)^A446,0)</f>
        <v>0</v>
      </c>
      <c r="I446" s="18">
        <f t="shared" si="27"/>
        <v>28101045.504963953</v>
      </c>
    </row>
    <row r="447" spans="1:9">
      <c r="A447">
        <f t="shared" si="24"/>
        <v>445</v>
      </c>
      <c r="B447" s="17">
        <f>Vstupy!$B$8+A447/12</f>
        <v>67.083333333333343</v>
      </c>
      <c r="C447" s="18">
        <f t="shared" si="25"/>
        <v>28101045.504963953</v>
      </c>
      <c r="D447" s="18">
        <f>C447*Vstupy!$B$15</f>
        <v>224081.68305559744</v>
      </c>
      <c r="E447" s="18">
        <f>D447*Vstupy!$B$9</f>
        <v>33612.252458339615</v>
      </c>
      <c r="F447" s="18">
        <f t="shared" si="26"/>
        <v>190469.43059725783</v>
      </c>
      <c r="G447" s="18">
        <f>Vstupy!$B$5*(1+Vstupy!$B$16)^A447</f>
        <v>249848.45886934813</v>
      </c>
      <c r="H447" s="18">
        <f>IF(B447&gt;=Vstupy!$B$12,Vstupy!$B$11*(1+Vstupy!$B$16)^A447,0)</f>
        <v>0</v>
      </c>
      <c r="I447" s="18">
        <f t="shared" si="27"/>
        <v>28041666.476691861</v>
      </c>
    </row>
    <row r="448" spans="1:9">
      <c r="A448">
        <f t="shared" si="24"/>
        <v>446</v>
      </c>
      <c r="B448" s="17">
        <f>Vstupy!$B$8+A448/12</f>
        <v>67.166666666666657</v>
      </c>
      <c r="C448" s="18">
        <f t="shared" si="25"/>
        <v>28041666.476691861</v>
      </c>
      <c r="D448" s="18">
        <f>C448*Vstupy!$B$15</f>
        <v>223608.18634562395</v>
      </c>
      <c r="E448" s="18">
        <f>D448*Vstupy!$B$9</f>
        <v>33541.22795184359</v>
      </c>
      <c r="F448" s="18">
        <f t="shared" si="26"/>
        <v>190066.95839378037</v>
      </c>
      <c r="G448" s="18">
        <f>Vstupy!$B$5*(1+Vstupy!$B$16)^A448</f>
        <v>250363.10578689154</v>
      </c>
      <c r="H448" s="18">
        <f>IF(B448&gt;=Vstupy!$B$12,Vstupy!$B$11*(1+Vstupy!$B$16)^A448,0)</f>
        <v>0</v>
      </c>
      <c r="I448" s="18">
        <f t="shared" si="27"/>
        <v>27981370.32929875</v>
      </c>
    </row>
    <row r="449" spans="1:9">
      <c r="A449">
        <f t="shared" si="24"/>
        <v>447</v>
      </c>
      <c r="B449" s="17">
        <f>Vstupy!$B$8+A449/12</f>
        <v>67.25</v>
      </c>
      <c r="C449" s="18">
        <f t="shared" si="25"/>
        <v>27981370.32929875</v>
      </c>
      <c r="D449" s="18">
        <f>C449*Vstupy!$B$15</f>
        <v>223127.37639898941</v>
      </c>
      <c r="E449" s="18">
        <f>D449*Vstupy!$B$9</f>
        <v>33469.106459848408</v>
      </c>
      <c r="F449" s="18">
        <f t="shared" si="26"/>
        <v>189658.269939141</v>
      </c>
      <c r="G449" s="18">
        <f>Vstupy!$B$5*(1+Vstupy!$B$16)^A449</f>
        <v>250878.8127928219</v>
      </c>
      <c r="H449" s="18">
        <f>IF(B449&gt;=Vstupy!$B$12,Vstupy!$B$11*(1+Vstupy!$B$16)^A449,0)</f>
        <v>0</v>
      </c>
      <c r="I449" s="18">
        <f t="shared" si="27"/>
        <v>27920149.786445066</v>
      </c>
    </row>
    <row r="450" spans="1:9">
      <c r="A450">
        <f t="shared" si="24"/>
        <v>448</v>
      </c>
      <c r="B450" s="17">
        <f>Vstupy!$B$8+A450/12</f>
        <v>67.333333333333343</v>
      </c>
      <c r="C450" s="18">
        <f t="shared" si="25"/>
        <v>27920149.786445066</v>
      </c>
      <c r="D450" s="18">
        <f>C450*Vstupy!$B$15</f>
        <v>222639.19519314042</v>
      </c>
      <c r="E450" s="18">
        <f>D450*Vstupy!$B$9</f>
        <v>33395.879278971064</v>
      </c>
      <c r="F450" s="18">
        <f t="shared" si="26"/>
        <v>189243.31591416936</v>
      </c>
      <c r="G450" s="18">
        <f>Vstupy!$B$5*(1+Vstupy!$B$16)^A450</f>
        <v>251395.58207074762</v>
      </c>
      <c r="H450" s="18">
        <f>IF(B450&gt;=Vstupy!$B$12,Vstupy!$B$11*(1+Vstupy!$B$16)^A450,0)</f>
        <v>0</v>
      </c>
      <c r="I450" s="18">
        <f t="shared" si="27"/>
        <v>27857997.520288486</v>
      </c>
    </row>
    <row r="451" spans="1:9">
      <c r="A451">
        <f t="shared" ref="A451:A514" si="28">A450+1</f>
        <v>449</v>
      </c>
      <c r="B451" s="17">
        <f>Vstupy!$B$8+A451/12</f>
        <v>67.416666666666657</v>
      </c>
      <c r="C451" s="18">
        <f t="shared" ref="C451:C514" si="29">I450</f>
        <v>27857997.520288486</v>
      </c>
      <c r="D451" s="18">
        <f>C451*Vstupy!$B$15</f>
        <v>222143.58429483324</v>
      </c>
      <c r="E451" s="18">
        <f>D451*Vstupy!$B$9</f>
        <v>33321.537644224984</v>
      </c>
      <c r="F451" s="18">
        <f t="shared" ref="F451:F514" si="30">D451-E451</f>
        <v>188822.04665060824</v>
      </c>
      <c r="G451" s="18">
        <f>Vstupy!$B$5*(1+Vstupy!$B$16)^A451</f>
        <v>251913.41580877514</v>
      </c>
      <c r="H451" s="18">
        <f>IF(B451&gt;=Vstupy!$B$12,Vstupy!$B$11*(1+Vstupy!$B$16)^A451,0)</f>
        <v>0</v>
      </c>
      <c r="I451" s="18">
        <f t="shared" ref="I451:I514" si="31">MAX(0,C451+F451-G451+H451)</f>
        <v>27794906.151130319</v>
      </c>
    </row>
    <row r="452" spans="1:9">
      <c r="A452">
        <f t="shared" si="28"/>
        <v>450</v>
      </c>
      <c r="B452" s="17">
        <f>Vstupy!$B$8+A452/12</f>
        <v>67.5</v>
      </c>
      <c r="C452" s="18">
        <f t="shared" si="29"/>
        <v>27794906.151130319</v>
      </c>
      <c r="D452" s="18">
        <f>C452*Vstupy!$B$15</f>
        <v>221640.48485731421</v>
      </c>
      <c r="E452" s="18">
        <f>D452*Vstupy!$B$9</f>
        <v>33246.07272859713</v>
      </c>
      <c r="F452" s="18">
        <f t="shared" si="30"/>
        <v>188394.41212871709</v>
      </c>
      <c r="G452" s="18">
        <f>Vstupy!$B$5*(1+Vstupy!$B$16)^A452</f>
        <v>252432.31619951807</v>
      </c>
      <c r="H452" s="18">
        <f>IF(B452&gt;=Vstupy!$B$12,Vstupy!$B$11*(1+Vstupy!$B$16)^A452,0)</f>
        <v>0</v>
      </c>
      <c r="I452" s="18">
        <f t="shared" si="31"/>
        <v>27730868.247059517</v>
      </c>
    </row>
    <row r="453" spans="1:9">
      <c r="A453">
        <f t="shared" si="28"/>
        <v>451</v>
      </c>
      <c r="B453" s="17">
        <f>Vstupy!$B$8+A453/12</f>
        <v>67.583333333333343</v>
      </c>
      <c r="C453" s="18">
        <f t="shared" si="29"/>
        <v>27730868.247059517</v>
      </c>
      <c r="D453" s="18">
        <f>C453*Vstupy!$B$15</f>
        <v>221129.83761748095</v>
      </c>
      <c r="E453" s="18">
        <f>D453*Vstupy!$B$9</f>
        <v>33169.475642622143</v>
      </c>
      <c r="F453" s="18">
        <f t="shared" si="30"/>
        <v>187960.3619748588</v>
      </c>
      <c r="G453" s="18">
        <f>Vstupy!$B$5*(1+Vstupy!$B$16)^A453</f>
        <v>252952.28544010629</v>
      </c>
      <c r="H453" s="18">
        <f>IF(B453&gt;=Vstupy!$B$12,Vstupy!$B$11*(1+Vstupy!$B$16)^A453,0)</f>
        <v>0</v>
      </c>
      <c r="I453" s="18">
        <f t="shared" si="31"/>
        <v>27665876.323594268</v>
      </c>
    </row>
    <row r="454" spans="1:9">
      <c r="A454">
        <f t="shared" si="28"/>
        <v>452</v>
      </c>
      <c r="B454" s="17">
        <f>Vstupy!$B$8+A454/12</f>
        <v>67.666666666666657</v>
      </c>
      <c r="C454" s="18">
        <f t="shared" si="29"/>
        <v>27665876.323594268</v>
      </c>
      <c r="D454" s="18">
        <f>C454*Vstupy!$B$15</f>
        <v>220611.58289302449</v>
      </c>
      <c r="E454" s="18">
        <f>D454*Vstupy!$B$9</f>
        <v>33091.737433953669</v>
      </c>
      <c r="F454" s="18">
        <f t="shared" si="30"/>
        <v>187519.84545907081</v>
      </c>
      <c r="G454" s="18">
        <f>Vstupy!$B$5*(1+Vstupy!$B$16)^A454</f>
        <v>253473.3257321954</v>
      </c>
      <c r="H454" s="18">
        <f>IF(B454&gt;=Vstupy!$B$12,Vstupy!$B$11*(1+Vstupy!$B$16)^A454,0)</f>
        <v>0</v>
      </c>
      <c r="I454" s="18">
        <f t="shared" si="31"/>
        <v>27599922.843321145</v>
      </c>
    </row>
    <row r="455" spans="1:9">
      <c r="A455">
        <f t="shared" si="28"/>
        <v>453</v>
      </c>
      <c r="B455" s="17">
        <f>Vstupy!$B$8+A455/12</f>
        <v>67.75</v>
      </c>
      <c r="C455" s="18">
        <f t="shared" si="29"/>
        <v>27599922.843321145</v>
      </c>
      <c r="D455" s="18">
        <f>C455*Vstupy!$B$15</f>
        <v>220085.66057955168</v>
      </c>
      <c r="E455" s="18">
        <f>D455*Vstupy!$B$9</f>
        <v>33012.849086932751</v>
      </c>
      <c r="F455" s="18">
        <f t="shared" si="30"/>
        <v>187072.81149261893</v>
      </c>
      <c r="G455" s="18">
        <f>Vstupy!$B$5*(1+Vstupy!$B$16)^A455</f>
        <v>253995.4392819762</v>
      </c>
      <c r="H455" s="18">
        <f>IF(B455&gt;=Vstupy!$B$12,Vstupy!$B$11*(1+Vstupy!$B$16)^A455,0)</f>
        <v>0</v>
      </c>
      <c r="I455" s="18">
        <f t="shared" si="31"/>
        <v>27533000.215531785</v>
      </c>
    </row>
    <row r="456" spans="1:9">
      <c r="A456">
        <f t="shared" si="28"/>
        <v>454</v>
      </c>
      <c r="B456" s="17">
        <f>Vstupy!$B$8+A456/12</f>
        <v>67.833333333333343</v>
      </c>
      <c r="C456" s="18">
        <f t="shared" si="29"/>
        <v>27533000.215531785</v>
      </c>
      <c r="D456" s="18">
        <f>C456*Vstupy!$B$15</f>
        <v>219552.01014768807</v>
      </c>
      <c r="E456" s="18">
        <f>D456*Vstupy!$B$9</f>
        <v>32932.801522153211</v>
      </c>
      <c r="F456" s="18">
        <f t="shared" si="30"/>
        <v>186619.20862553484</v>
      </c>
      <c r="G456" s="18">
        <f>Vstupy!$B$5*(1+Vstupy!$B$16)^A456</f>
        <v>254518.62830018386</v>
      </c>
      <c r="H456" s="18">
        <f>IF(B456&gt;=Vstupy!$B$12,Vstupy!$B$11*(1+Vstupy!$B$16)^A456,0)</f>
        <v>0</v>
      </c>
      <c r="I456" s="18">
        <f t="shared" si="31"/>
        <v>27465100.795857139</v>
      </c>
    </row>
    <row r="457" spans="1:9">
      <c r="A457">
        <f t="shared" si="28"/>
        <v>455</v>
      </c>
      <c r="B457" s="17">
        <f>Vstupy!$B$8+A457/12</f>
        <v>67.916666666666657</v>
      </c>
      <c r="C457" s="18">
        <f t="shared" si="29"/>
        <v>27465100.795857139</v>
      </c>
      <c r="D457" s="18">
        <f>C457*Vstupy!$B$15</f>
        <v>219010.57064016137</v>
      </c>
      <c r="E457" s="18">
        <f>D457*Vstupy!$B$9</f>
        <v>32851.585596024204</v>
      </c>
      <c r="F457" s="18">
        <f t="shared" si="30"/>
        <v>186158.98504413717</v>
      </c>
      <c r="G457" s="18">
        <f>Vstupy!$B$5*(1+Vstupy!$B$16)^A457</f>
        <v>255042.89500210722</v>
      </c>
      <c r="H457" s="18">
        <f>IF(B457&gt;=Vstupy!$B$12,Vstupy!$B$11*(1+Vstupy!$B$16)^A457,0)</f>
        <v>0</v>
      </c>
      <c r="I457" s="18">
        <f t="shared" si="31"/>
        <v>27396216.885899168</v>
      </c>
    </row>
    <row r="458" spans="1:9">
      <c r="A458">
        <f t="shared" si="28"/>
        <v>456</v>
      </c>
      <c r="B458" s="17">
        <f>Vstupy!$B$8+A458/12</f>
        <v>68</v>
      </c>
      <c r="C458" s="18">
        <f t="shared" si="29"/>
        <v>27396216.885899168</v>
      </c>
      <c r="D458" s="18">
        <f>C458*Vstupy!$B$15</f>
        <v>218461.28066886455</v>
      </c>
      <c r="E458" s="18">
        <f>D458*Vstupy!$B$9</f>
        <v>32769.192100329681</v>
      </c>
      <c r="F458" s="18">
        <f t="shared" si="30"/>
        <v>185692.08856853488</v>
      </c>
      <c r="G458" s="18">
        <f>Vstupy!$B$5*(1+Vstupy!$B$16)^A458</f>
        <v>255568.24160759826</v>
      </c>
      <c r="H458" s="18">
        <f>IF(B458&gt;=Vstupy!$B$12,Vstupy!$B$11*(1+Vstupy!$B$16)^A458,0)</f>
        <v>0</v>
      </c>
      <c r="I458" s="18">
        <f t="shared" si="31"/>
        <v>27326340.732860103</v>
      </c>
    </row>
    <row r="459" spans="1:9">
      <c r="A459">
        <f t="shared" si="28"/>
        <v>457</v>
      </c>
      <c r="B459" s="17">
        <f>Vstupy!$B$8+A459/12</f>
        <v>68.083333333333343</v>
      </c>
      <c r="C459" s="18">
        <f t="shared" si="29"/>
        <v>27326340.732860103</v>
      </c>
      <c r="D459" s="18">
        <f>C459*Vstupy!$B$15</f>
        <v>217904.07841189948</v>
      </c>
      <c r="E459" s="18">
        <f>D459*Vstupy!$B$9</f>
        <v>32685.61176178492</v>
      </c>
      <c r="F459" s="18">
        <f t="shared" si="30"/>
        <v>185218.46665011457</v>
      </c>
      <c r="G459" s="18">
        <f>Vstupy!$B$5*(1+Vstupy!$B$16)^A459</f>
        <v>256094.67034108154</v>
      </c>
      <c r="H459" s="18">
        <f>IF(B459&gt;=Vstupy!$B$12,Vstupy!$B$11*(1+Vstupy!$B$16)^A459,0)</f>
        <v>0</v>
      </c>
      <c r="I459" s="18">
        <f t="shared" si="31"/>
        <v>27255464.529169135</v>
      </c>
    </row>
    <row r="460" spans="1:9">
      <c r="A460">
        <f t="shared" si="28"/>
        <v>458</v>
      </c>
      <c r="B460" s="17">
        <f>Vstupy!$B$8+A460/12</f>
        <v>68.166666666666657</v>
      </c>
      <c r="C460" s="18">
        <f t="shared" si="29"/>
        <v>27255464.529169135</v>
      </c>
      <c r="D460" s="18">
        <f>C460*Vstupy!$B$15</f>
        <v>217338.90161060009</v>
      </c>
      <c r="E460" s="18">
        <f>D460*Vstupy!$B$9</f>
        <v>32600.835241590012</v>
      </c>
      <c r="F460" s="18">
        <f t="shared" si="30"/>
        <v>184738.06636901008</v>
      </c>
      <c r="G460" s="18">
        <f>Vstupy!$B$5*(1+Vstupy!$B$16)^A460</f>
        <v>256622.18343156352</v>
      </c>
      <c r="H460" s="18">
        <f>IF(B460&gt;=Vstupy!$B$12,Vstupy!$B$11*(1+Vstupy!$B$16)^A460,0)</f>
        <v>0</v>
      </c>
      <c r="I460" s="18">
        <f t="shared" si="31"/>
        <v>27183580.412106581</v>
      </c>
    </row>
    <row r="461" spans="1:9">
      <c r="A461">
        <f t="shared" si="28"/>
        <v>459</v>
      </c>
      <c r="B461" s="17">
        <f>Vstupy!$B$8+A461/12</f>
        <v>68.25</v>
      </c>
      <c r="C461" s="18">
        <f t="shared" si="29"/>
        <v>27183580.412106581</v>
      </c>
      <c r="D461" s="18">
        <f>C461*Vstupy!$B$15</f>
        <v>216765.68756653555</v>
      </c>
      <c r="E461" s="18">
        <f>D461*Vstupy!$B$9</f>
        <v>32514.853134980331</v>
      </c>
      <c r="F461" s="18">
        <f t="shared" si="30"/>
        <v>184250.83443155521</v>
      </c>
      <c r="G461" s="18">
        <f>Vstupy!$B$5*(1+Vstupy!$B$16)^A461</f>
        <v>257150.78311264206</v>
      </c>
      <c r="H461" s="18">
        <f>IF(B461&gt;=Vstupy!$B$12,Vstupy!$B$11*(1+Vstupy!$B$16)^A461,0)</f>
        <v>0</v>
      </c>
      <c r="I461" s="18">
        <f t="shared" si="31"/>
        <v>27110680.463425495</v>
      </c>
    </row>
    <row r="462" spans="1:9">
      <c r="A462">
        <f t="shared" si="28"/>
        <v>460</v>
      </c>
      <c r="B462" s="17">
        <f>Vstupy!$B$8+A462/12</f>
        <v>68.333333333333343</v>
      </c>
      <c r="C462" s="18">
        <f t="shared" si="29"/>
        <v>27110680.463425495</v>
      </c>
      <c r="D462" s="18">
        <f>C462*Vstupy!$B$15</f>
        <v>216184.37313849267</v>
      </c>
      <c r="E462" s="18">
        <f>D462*Vstupy!$B$9</f>
        <v>32427.6559707739</v>
      </c>
      <c r="F462" s="18">
        <f t="shared" si="30"/>
        <v>183756.71716771877</v>
      </c>
      <c r="G462" s="18">
        <f>Vstupy!$B$5*(1+Vstupy!$B$16)^A462</f>
        <v>257680.47162251596</v>
      </c>
      <c r="H462" s="18">
        <f>IF(B462&gt;=Vstupy!$B$12,Vstupy!$B$11*(1+Vstupy!$B$16)^A462,0)</f>
        <v>0</v>
      </c>
      <c r="I462" s="18">
        <f t="shared" si="31"/>
        <v>27036756.708970699</v>
      </c>
    </row>
    <row r="463" spans="1:9">
      <c r="A463">
        <f t="shared" si="28"/>
        <v>461</v>
      </c>
      <c r="B463" s="17">
        <f>Vstupy!$B$8+A463/12</f>
        <v>68.416666666666657</v>
      </c>
      <c r="C463" s="18">
        <f t="shared" si="29"/>
        <v>27036756.708970699</v>
      </c>
      <c r="D463" s="18">
        <f>C463*Vstupy!$B$15</f>
        <v>215594.89473943834</v>
      </c>
      <c r="E463" s="18">
        <f>D463*Vstupy!$B$9</f>
        <v>32339.234210915751</v>
      </c>
      <c r="F463" s="18">
        <f t="shared" si="30"/>
        <v>183255.6605285226</v>
      </c>
      <c r="G463" s="18">
        <f>Vstupy!$B$5*(1+Vstupy!$B$16)^A463</f>
        <v>258211.25120399415</v>
      </c>
      <c r="H463" s="18">
        <f>IF(B463&gt;=Vstupy!$B$12,Vstupy!$B$11*(1+Vstupy!$B$16)^A463,0)</f>
        <v>0</v>
      </c>
      <c r="I463" s="18">
        <f t="shared" si="31"/>
        <v>26961801.118295226</v>
      </c>
    </row>
    <row r="464" spans="1:9">
      <c r="A464">
        <f t="shared" si="28"/>
        <v>462</v>
      </c>
      <c r="B464" s="17">
        <f>Vstupy!$B$8+A464/12</f>
        <v>68.5</v>
      </c>
      <c r="C464" s="18">
        <f t="shared" si="29"/>
        <v>26961801.118295226</v>
      </c>
      <c r="D464" s="18">
        <f>C464*Vstupy!$B$15</f>
        <v>214997.18833346068</v>
      </c>
      <c r="E464" s="18">
        <f>D464*Vstupy!$B$9</f>
        <v>32249.578250019102</v>
      </c>
      <c r="F464" s="18">
        <f t="shared" si="30"/>
        <v>182747.61008344157</v>
      </c>
      <c r="G464" s="18">
        <f>Vstupy!$B$5*(1+Vstupy!$B$16)^A464</f>
        <v>258743.12410450564</v>
      </c>
      <c r="H464" s="18">
        <f>IF(B464&gt;=Vstupy!$B$12,Vstupy!$B$11*(1+Vstupy!$B$16)^A464,0)</f>
        <v>0</v>
      </c>
      <c r="I464" s="18">
        <f t="shared" si="31"/>
        <v>26885805.604274161</v>
      </c>
    </row>
    <row r="465" spans="1:9">
      <c r="A465">
        <f t="shared" si="28"/>
        <v>463</v>
      </c>
      <c r="B465" s="17">
        <f>Vstupy!$B$8+A465/12</f>
        <v>68.583333333333343</v>
      </c>
      <c r="C465" s="18">
        <f t="shared" si="29"/>
        <v>26885805.604274161</v>
      </c>
      <c r="D465" s="18">
        <f>C465*Vstupy!$B$15</f>
        <v>214391.18943268998</v>
      </c>
      <c r="E465" s="18">
        <f>D465*Vstupy!$B$9</f>
        <v>32158.678414903494</v>
      </c>
      <c r="F465" s="18">
        <f t="shared" si="30"/>
        <v>182232.51101778648</v>
      </c>
      <c r="G465" s="18">
        <f>Vstupy!$B$5*(1+Vstupy!$B$16)^A465</f>
        <v>259276.09257610858</v>
      </c>
      <c r="H465" s="18">
        <f>IF(B465&gt;=Vstupy!$B$12,Vstupy!$B$11*(1+Vstupy!$B$16)^A465,0)</f>
        <v>0</v>
      </c>
      <c r="I465" s="18">
        <f t="shared" si="31"/>
        <v>26808762.02271584</v>
      </c>
    </row>
    <row r="466" spans="1:9">
      <c r="A466">
        <f t="shared" si="28"/>
        <v>464</v>
      </c>
      <c r="B466" s="17">
        <f>Vstupy!$B$8+A466/12</f>
        <v>68.666666666666657</v>
      </c>
      <c r="C466" s="18">
        <f t="shared" si="29"/>
        <v>26808762.02271584</v>
      </c>
      <c r="D466" s="18">
        <f>C466*Vstupy!$B$15</f>
        <v>213776.83309419823</v>
      </c>
      <c r="E466" s="18">
        <f>D466*Vstupy!$B$9</f>
        <v>32066.524964129734</v>
      </c>
      <c r="F466" s="18">
        <f t="shared" si="30"/>
        <v>181710.3081300685</v>
      </c>
      <c r="G466" s="18">
        <f>Vstupy!$B$5*(1+Vstupy!$B$16)^A466</f>
        <v>259810.15887549991</v>
      </c>
      <c r="H466" s="18">
        <f>IF(B466&gt;=Vstupy!$B$12,Vstupy!$B$11*(1+Vstupy!$B$16)^A466,0)</f>
        <v>0</v>
      </c>
      <c r="I466" s="18">
        <f t="shared" si="31"/>
        <v>26730662.171970408</v>
      </c>
    </row>
    <row r="467" spans="1:9">
      <c r="A467">
        <f t="shared" si="28"/>
        <v>465</v>
      </c>
      <c r="B467" s="17">
        <f>Vstupy!$B$8+A467/12</f>
        <v>68.75</v>
      </c>
      <c r="C467" s="18">
        <f t="shared" si="29"/>
        <v>26730662.171970408</v>
      </c>
      <c r="D467" s="18">
        <f>C467*Vstupy!$B$15</f>
        <v>213154.05391687775</v>
      </c>
      <c r="E467" s="18">
        <f>D467*Vstupy!$B$9</f>
        <v>31973.108087531662</v>
      </c>
      <c r="F467" s="18">
        <f t="shared" si="30"/>
        <v>181180.94582934608</v>
      </c>
      <c r="G467" s="18">
        <f>Vstupy!$B$5*(1+Vstupy!$B$16)^A467</f>
        <v>260345.32526402528</v>
      </c>
      <c r="H467" s="18">
        <f>IF(B467&gt;=Vstupy!$B$12,Vstupy!$B$11*(1+Vstupy!$B$16)^A467,0)</f>
        <v>0</v>
      </c>
      <c r="I467" s="18">
        <f t="shared" si="31"/>
        <v>26651497.79253573</v>
      </c>
    </row>
    <row r="468" spans="1:9">
      <c r="A468">
        <f t="shared" si="28"/>
        <v>466</v>
      </c>
      <c r="B468" s="17">
        <f>Vstupy!$B$8+A468/12</f>
        <v>68.833333333333343</v>
      </c>
      <c r="C468" s="18">
        <f t="shared" si="29"/>
        <v>26651497.79253573</v>
      </c>
      <c r="D468" s="18">
        <f>C468*Vstupy!$B$15</f>
        <v>212522.7860382986</v>
      </c>
      <c r="E468" s="18">
        <f>D468*Vstupy!$B$9</f>
        <v>31878.417905744787</v>
      </c>
      <c r="F468" s="18">
        <f t="shared" si="30"/>
        <v>180644.36813255382</v>
      </c>
      <c r="G468" s="18">
        <f>Vstupy!$B$5*(1+Vstupy!$B$16)^A468</f>
        <v>260881.59400768811</v>
      </c>
      <c r="H468" s="18">
        <f>IF(B468&gt;=Vstupy!$B$12,Vstupy!$B$11*(1+Vstupy!$B$16)^A468,0)</f>
        <v>0</v>
      </c>
      <c r="I468" s="18">
        <f t="shared" si="31"/>
        <v>26571260.566660594</v>
      </c>
    </row>
    <row r="469" spans="1:9">
      <c r="A469">
        <f t="shared" si="28"/>
        <v>467</v>
      </c>
      <c r="B469" s="17">
        <f>Vstupy!$B$8+A469/12</f>
        <v>68.916666666666657</v>
      </c>
      <c r="C469" s="18">
        <f t="shared" si="29"/>
        <v>26571260.566660594</v>
      </c>
      <c r="D469" s="18">
        <f>C469*Vstupy!$B$15</f>
        <v>211882.96313154459</v>
      </c>
      <c r="E469" s="18">
        <f>D469*Vstupy!$B$9</f>
        <v>31782.444469731687</v>
      </c>
      <c r="F469" s="18">
        <f t="shared" si="30"/>
        <v>180100.51866181291</v>
      </c>
      <c r="G469" s="18">
        <f>Vstupy!$B$5*(1+Vstupy!$B$16)^A469</f>
        <v>261418.96737715951</v>
      </c>
      <c r="H469" s="18">
        <f>IF(B469&gt;=Vstupy!$B$12,Vstupy!$B$11*(1+Vstupy!$B$16)^A469,0)</f>
        <v>0</v>
      </c>
      <c r="I469" s="18">
        <f t="shared" si="31"/>
        <v>26489942.117945246</v>
      </c>
    </row>
    <row r="470" spans="1:9">
      <c r="A470">
        <f t="shared" si="28"/>
        <v>468</v>
      </c>
      <c r="B470" s="17">
        <f>Vstupy!$B$8+A470/12</f>
        <v>69</v>
      </c>
      <c r="C470" s="18">
        <f t="shared" si="29"/>
        <v>26489942.117945246</v>
      </c>
      <c r="D470" s="18">
        <f>C470*Vstupy!$B$15</f>
        <v>211234.51840202781</v>
      </c>
      <c r="E470" s="18">
        <f>D470*Vstupy!$B$9</f>
        <v>31685.17776030417</v>
      </c>
      <c r="F470" s="18">
        <f t="shared" si="30"/>
        <v>179549.34064172365</v>
      </c>
      <c r="G470" s="18">
        <f>Vstupy!$B$5*(1+Vstupy!$B$16)^A470</f>
        <v>261957.44764778789</v>
      </c>
      <c r="H470" s="18">
        <f>IF(B470&gt;=Vstupy!$B$12,Vstupy!$B$11*(1+Vstupy!$B$16)^A470,0)</f>
        <v>0</v>
      </c>
      <c r="I470" s="18">
        <f t="shared" si="31"/>
        <v>26407534.010939181</v>
      </c>
    </row>
    <row r="471" spans="1:9">
      <c r="A471">
        <f t="shared" si="28"/>
        <v>469</v>
      </c>
      <c r="B471" s="17">
        <f>Vstupy!$B$8+A471/12</f>
        <v>69.083333333333343</v>
      </c>
      <c r="C471" s="18">
        <f t="shared" si="29"/>
        <v>26407534.010939181</v>
      </c>
      <c r="D471" s="18">
        <f>C471*Vstupy!$B$15</f>
        <v>210577.3845842813</v>
      </c>
      <c r="E471" s="18">
        <f>D471*Vstupy!$B$9</f>
        <v>31586.607687642194</v>
      </c>
      <c r="F471" s="18">
        <f t="shared" si="30"/>
        <v>178990.77689663912</v>
      </c>
      <c r="G471" s="18">
        <f>Vstupy!$B$5*(1+Vstupy!$B$16)^A471</f>
        <v>262497.03709960816</v>
      </c>
      <c r="H471" s="18">
        <f>IF(B471&gt;=Vstupy!$B$12,Vstupy!$B$11*(1+Vstupy!$B$16)^A471,0)</f>
        <v>0</v>
      </c>
      <c r="I471" s="18">
        <f t="shared" si="31"/>
        <v>26324027.750736214</v>
      </c>
    </row>
    <row r="472" spans="1:9">
      <c r="A472">
        <f t="shared" si="28"/>
        <v>470</v>
      </c>
      <c r="B472" s="17">
        <f>Vstupy!$B$8+A472/12</f>
        <v>69.166666666666657</v>
      </c>
      <c r="C472" s="18">
        <f t="shared" si="29"/>
        <v>26324027.750736214</v>
      </c>
      <c r="D472" s="18">
        <f>C472*Vstupy!$B$15</f>
        <v>209911.49393873027</v>
      </c>
      <c r="E472" s="18">
        <f>D472*Vstupy!$B$9</f>
        <v>31486.724090809541</v>
      </c>
      <c r="F472" s="18">
        <f t="shared" si="30"/>
        <v>178424.76984792075</v>
      </c>
      <c r="G472" s="18">
        <f>Vstupy!$B$5*(1+Vstupy!$B$16)^A472</f>
        <v>263037.73801735224</v>
      </c>
      <c r="H472" s="18">
        <f>IF(B472&gt;=Vstupy!$B$12,Vstupy!$B$11*(1+Vstupy!$B$16)^A472,0)</f>
        <v>0</v>
      </c>
      <c r="I472" s="18">
        <f t="shared" si="31"/>
        <v>26239414.782566786</v>
      </c>
    </row>
    <row r="473" spans="1:9">
      <c r="A473">
        <f t="shared" si="28"/>
        <v>471</v>
      </c>
      <c r="B473" s="17">
        <f>Vstupy!$B$8+A473/12</f>
        <v>69.25</v>
      </c>
      <c r="C473" s="18">
        <f t="shared" si="29"/>
        <v>26239414.782566786</v>
      </c>
      <c r="D473" s="18">
        <f>C473*Vstupy!$B$15</f>
        <v>209236.77824844088</v>
      </c>
      <c r="E473" s="18">
        <f>D473*Vstupy!$B$9</f>
        <v>31385.516737266131</v>
      </c>
      <c r="F473" s="18">
        <f t="shared" si="30"/>
        <v>177851.26151117476</v>
      </c>
      <c r="G473" s="18">
        <f>Vstupy!$B$5*(1+Vstupy!$B$16)^A473</f>
        <v>263579.55269045779</v>
      </c>
      <c r="H473" s="18">
        <f>IF(B473&gt;=Vstupy!$B$12,Vstupy!$B$11*(1+Vstupy!$B$16)^A473,0)</f>
        <v>0</v>
      </c>
      <c r="I473" s="18">
        <f t="shared" si="31"/>
        <v>26153686.491387501</v>
      </c>
    </row>
    <row r="474" spans="1:9">
      <c r="A474">
        <f t="shared" si="28"/>
        <v>472</v>
      </c>
      <c r="B474" s="17">
        <f>Vstupy!$B$8+A474/12</f>
        <v>69.333333333333343</v>
      </c>
      <c r="C474" s="18">
        <f t="shared" si="29"/>
        <v>26153686.491387501</v>
      </c>
      <c r="D474" s="18">
        <f>C474*Vstupy!$B$15</f>
        <v>208553.16881584731</v>
      </c>
      <c r="E474" s="18">
        <f>D474*Vstupy!$B$9</f>
        <v>31282.975322377097</v>
      </c>
      <c r="F474" s="18">
        <f t="shared" si="30"/>
        <v>177270.1934934702</v>
      </c>
      <c r="G474" s="18">
        <f>Vstupy!$B$5*(1+Vstupy!$B$16)^A474</f>
        <v>264122.48341307847</v>
      </c>
      <c r="H474" s="18">
        <f>IF(B474&gt;=Vstupy!$B$12,Vstupy!$B$11*(1+Vstupy!$B$16)^A474,0)</f>
        <v>0</v>
      </c>
      <c r="I474" s="18">
        <f t="shared" si="31"/>
        <v>26066834.201467894</v>
      </c>
    </row>
    <row r="475" spans="1:9">
      <c r="A475">
        <f t="shared" si="28"/>
        <v>473</v>
      </c>
      <c r="B475" s="17">
        <f>Vstupy!$B$8+A475/12</f>
        <v>69.416666666666657</v>
      </c>
      <c r="C475" s="18">
        <f t="shared" si="29"/>
        <v>26066834.201467894</v>
      </c>
      <c r="D475" s="18">
        <f>C475*Vstupy!$B$15</f>
        <v>207860.59645945652</v>
      </c>
      <c r="E475" s="18">
        <f>D475*Vstupy!$B$9</f>
        <v>31179.089468918475</v>
      </c>
      <c r="F475" s="18">
        <f t="shared" si="30"/>
        <v>176681.50699053804</v>
      </c>
      <c r="G475" s="18">
        <f>Vstupy!$B$5*(1+Vstupy!$B$16)^A475</f>
        <v>264666.53248409374</v>
      </c>
      <c r="H475" s="18">
        <f>IF(B475&gt;=Vstupy!$B$12,Vstupy!$B$11*(1+Vstupy!$B$16)^A475,0)</f>
        <v>0</v>
      </c>
      <c r="I475" s="18">
        <f t="shared" si="31"/>
        <v>25978849.175974336</v>
      </c>
    </row>
    <row r="476" spans="1:9">
      <c r="A476">
        <f t="shared" si="28"/>
        <v>474</v>
      </c>
      <c r="B476" s="17">
        <f>Vstupy!$B$8+A476/12</f>
        <v>69.5</v>
      </c>
      <c r="C476" s="18">
        <f t="shared" si="29"/>
        <v>25978849.175974336</v>
      </c>
      <c r="D476" s="18">
        <f>C476*Vstupy!$B$15</f>
        <v>207158.99151053018</v>
      </c>
      <c r="E476" s="18">
        <f>D476*Vstupy!$B$9</f>
        <v>31073.848726579527</v>
      </c>
      <c r="F476" s="18">
        <f t="shared" si="30"/>
        <v>176085.14278395067</v>
      </c>
      <c r="G476" s="18">
        <f>Vstupy!$B$5*(1+Vstupy!$B$16)^A476</f>
        <v>265211.70220711792</v>
      </c>
      <c r="H476" s="18">
        <f>IF(B476&gt;=Vstupy!$B$12,Vstupy!$B$11*(1+Vstupy!$B$16)^A476,0)</f>
        <v>0</v>
      </c>
      <c r="I476" s="18">
        <f t="shared" si="31"/>
        <v>25889722.616551168</v>
      </c>
    </row>
    <row r="477" spans="1:9">
      <c r="A477">
        <f t="shared" si="28"/>
        <v>475</v>
      </c>
      <c r="B477" s="17">
        <f>Vstupy!$B$8+A477/12</f>
        <v>69.583333333333343</v>
      </c>
      <c r="C477" s="18">
        <f t="shared" si="29"/>
        <v>25889722.616551168</v>
      </c>
      <c r="D477" s="18">
        <f>C477*Vstupy!$B$15</f>
        <v>206448.28380974481</v>
      </c>
      <c r="E477" s="18">
        <f>D477*Vstupy!$B$9</f>
        <v>30967.24257146172</v>
      </c>
      <c r="F477" s="18">
        <f t="shared" si="30"/>
        <v>175481.0412382831</v>
      </c>
      <c r="G477" s="18">
        <f>Vstupy!$B$5*(1+Vstupy!$B$16)^A477</f>
        <v>265757.99489051092</v>
      </c>
      <c r="H477" s="18">
        <f>IF(B477&gt;=Vstupy!$B$12,Vstupy!$B$11*(1+Vstupy!$B$16)^A477,0)</f>
        <v>0</v>
      </c>
      <c r="I477" s="18">
        <f t="shared" si="31"/>
        <v>25799445.662898939</v>
      </c>
    </row>
    <row r="478" spans="1:9">
      <c r="A478">
        <f t="shared" si="28"/>
        <v>476</v>
      </c>
      <c r="B478" s="17">
        <f>Vstupy!$B$8+A478/12</f>
        <v>69.666666666666657</v>
      </c>
      <c r="C478" s="18">
        <f t="shared" si="29"/>
        <v>25799445.662898939</v>
      </c>
      <c r="D478" s="18">
        <f>C478*Vstupy!$B$15</f>
        <v>205728.40270382829</v>
      </c>
      <c r="E478" s="18">
        <f>D478*Vstupy!$B$9</f>
        <v>30859.260405574241</v>
      </c>
      <c r="F478" s="18">
        <f t="shared" si="30"/>
        <v>174869.14229825407</v>
      </c>
      <c r="G478" s="18">
        <f>Vstupy!$B$5*(1+Vstupy!$B$16)^A478</f>
        <v>266305.41284738708</v>
      </c>
      <c r="H478" s="18">
        <f>IF(B478&gt;=Vstupy!$B$12,Vstupy!$B$11*(1+Vstupy!$B$16)^A478,0)</f>
        <v>0</v>
      </c>
      <c r="I478" s="18">
        <f t="shared" si="31"/>
        <v>25708009.392349806</v>
      </c>
    </row>
    <row r="479" spans="1:9">
      <c r="A479">
        <f t="shared" si="28"/>
        <v>477</v>
      </c>
      <c r="B479" s="17">
        <f>Vstupy!$B$8+A479/12</f>
        <v>69.75</v>
      </c>
      <c r="C479" s="18">
        <f t="shared" si="29"/>
        <v>25708009.392349806</v>
      </c>
      <c r="D479" s="18">
        <f>C479*Vstupy!$B$15</f>
        <v>204999.27704217428</v>
      </c>
      <c r="E479" s="18">
        <f>D479*Vstupy!$B$9</f>
        <v>30749.89155632614</v>
      </c>
      <c r="F479" s="18">
        <f t="shared" si="30"/>
        <v>174249.38548584812</v>
      </c>
      <c r="G479" s="18">
        <f>Vstupy!$B$5*(1+Vstupy!$B$16)^A479</f>
        <v>266853.95839562546</v>
      </c>
      <c r="H479" s="18">
        <f>IF(B479&gt;=Vstupy!$B$12,Vstupy!$B$11*(1+Vstupy!$B$16)^A479,0)</f>
        <v>0</v>
      </c>
      <c r="I479" s="18">
        <f t="shared" si="31"/>
        <v>25615404.819440026</v>
      </c>
    </row>
    <row r="480" spans="1:9">
      <c r="A480">
        <f t="shared" si="28"/>
        <v>478</v>
      </c>
      <c r="B480" s="17">
        <f>Vstupy!$B$8+A480/12</f>
        <v>69.833333333333343</v>
      </c>
      <c r="C480" s="18">
        <f t="shared" si="29"/>
        <v>25615404.819440026</v>
      </c>
      <c r="D480" s="18">
        <f>C480*Vstupy!$B$15</f>
        <v>204260.83517343304</v>
      </c>
      <c r="E480" s="18">
        <f>D480*Vstupy!$B$9</f>
        <v>30639.125276014955</v>
      </c>
      <c r="F480" s="18">
        <f t="shared" si="30"/>
        <v>173621.70989741807</v>
      </c>
      <c r="G480" s="18">
        <f>Vstupy!$B$5*(1+Vstupy!$B$16)^A480</f>
        <v>267403.6338578799</v>
      </c>
      <c r="H480" s="18">
        <f>IF(B480&gt;=Vstupy!$B$12,Vstupy!$B$11*(1+Vstupy!$B$16)^A480,0)</f>
        <v>0</v>
      </c>
      <c r="I480" s="18">
        <f t="shared" si="31"/>
        <v>25521622.895479564</v>
      </c>
    </row>
    <row r="481" spans="1:9">
      <c r="A481">
        <f t="shared" si="28"/>
        <v>479</v>
      </c>
      <c r="B481" s="17">
        <f>Vstupy!$B$8+A481/12</f>
        <v>69.916666666666657</v>
      </c>
      <c r="C481" s="18">
        <f t="shared" si="29"/>
        <v>25521622.895479564</v>
      </c>
      <c r="D481" s="18">
        <f>C481*Vstupy!$B$15</f>
        <v>203513.00494207954</v>
      </c>
      <c r="E481" s="18">
        <f>D481*Vstupy!$B$9</f>
        <v>30526.950741311928</v>
      </c>
      <c r="F481" s="18">
        <f t="shared" si="30"/>
        <v>172986.0542007676</v>
      </c>
      <c r="G481" s="18">
        <f>Vstupy!$B$5*(1+Vstupy!$B$16)^A481</f>
        <v>267954.4415615882</v>
      </c>
      <c r="H481" s="18">
        <f>IF(B481&gt;=Vstupy!$B$12,Vstupy!$B$11*(1+Vstupy!$B$16)^A481,0)</f>
        <v>0</v>
      </c>
      <c r="I481" s="18">
        <f t="shared" si="31"/>
        <v>25426654.508118745</v>
      </c>
    </row>
    <row r="482" spans="1:9">
      <c r="A482">
        <f t="shared" si="28"/>
        <v>480</v>
      </c>
      <c r="B482" s="17">
        <f>Vstupy!$B$8+A482/12</f>
        <v>70</v>
      </c>
      <c r="C482" s="18">
        <f t="shared" si="29"/>
        <v>25426654.508118745</v>
      </c>
      <c r="D482" s="18">
        <f>C482*Vstupy!$B$15</f>
        <v>202755.71368495785</v>
      </c>
      <c r="E482" s="18">
        <f>D482*Vstupy!$B$9</f>
        <v>30413.357052743675</v>
      </c>
      <c r="F482" s="18">
        <f t="shared" si="30"/>
        <v>172342.35663221419</v>
      </c>
      <c r="G482" s="18">
        <f>Vstupy!$B$5*(1+Vstupy!$B$16)^A482</f>
        <v>268506.38383898215</v>
      </c>
      <c r="H482" s="18">
        <f>IF(B482&gt;=Vstupy!$B$12,Vstupy!$B$11*(1+Vstupy!$B$16)^A482,0)</f>
        <v>0</v>
      </c>
      <c r="I482" s="18">
        <f t="shared" si="31"/>
        <v>25330490.480911978</v>
      </c>
    </row>
    <row r="483" spans="1:9">
      <c r="A483">
        <f t="shared" si="28"/>
        <v>481</v>
      </c>
      <c r="B483" s="17">
        <f>Vstupy!$B$8+A483/12</f>
        <v>70.083333333333343</v>
      </c>
      <c r="C483" s="18">
        <f t="shared" si="29"/>
        <v>25330490.480911978</v>
      </c>
      <c r="D483" s="18">
        <f>C483*Vstupy!$B$15</f>
        <v>201988.88822780215</v>
      </c>
      <c r="E483" s="18">
        <f>D483*Vstupy!$B$9</f>
        <v>30298.333234170321</v>
      </c>
      <c r="F483" s="18">
        <f t="shared" si="30"/>
        <v>171690.55499363184</v>
      </c>
      <c r="G483" s="18">
        <f>Vstupy!$B$5*(1+Vstupy!$B$16)^A483</f>
        <v>269059.46302709798</v>
      </c>
      <c r="H483" s="18">
        <f>IF(B483&gt;=Vstupy!$B$12,Vstupy!$B$11*(1+Vstupy!$B$16)^A483,0)</f>
        <v>0</v>
      </c>
      <c r="I483" s="18">
        <f t="shared" si="31"/>
        <v>25233121.572878513</v>
      </c>
    </row>
    <row r="484" spans="1:9">
      <c r="A484">
        <f t="shared" si="28"/>
        <v>482</v>
      </c>
      <c r="B484" s="17">
        <f>Vstupy!$B$8+A484/12</f>
        <v>70.166666666666657</v>
      </c>
      <c r="C484" s="18">
        <f t="shared" si="29"/>
        <v>25233121.572878513</v>
      </c>
      <c r="D484" s="18">
        <f>C484*Vstupy!$B$15</f>
        <v>201212.4548817343</v>
      </c>
      <c r="E484" s="18">
        <f>D484*Vstupy!$B$9</f>
        <v>30181.868232260145</v>
      </c>
      <c r="F484" s="18">
        <f t="shared" si="30"/>
        <v>171030.58664947416</v>
      </c>
      <c r="G484" s="18">
        <f>Vstupy!$B$5*(1+Vstupy!$B$16)^A484</f>
        <v>269613.68146778562</v>
      </c>
      <c r="H484" s="18">
        <f>IF(B484&gt;=Vstupy!$B$12,Vstupy!$B$11*(1+Vstupy!$B$16)^A484,0)</f>
        <v>0</v>
      </c>
      <c r="I484" s="18">
        <f t="shared" si="31"/>
        <v>25134538.478060201</v>
      </c>
    </row>
    <row r="485" spans="1:9">
      <c r="A485">
        <f t="shared" si="28"/>
        <v>483</v>
      </c>
      <c r="B485" s="17">
        <f>Vstupy!$B$8+A485/12</f>
        <v>70.25</v>
      </c>
      <c r="C485" s="18">
        <f t="shared" si="29"/>
        <v>25134538.478060201</v>
      </c>
      <c r="D485" s="18">
        <f>C485*Vstupy!$B$15</f>
        <v>200426.33943973714</v>
      </c>
      <c r="E485" s="18">
        <f>D485*Vstupy!$B$9</f>
        <v>30063.95091596057</v>
      </c>
      <c r="F485" s="18">
        <f t="shared" si="30"/>
        <v>170362.38852377658</v>
      </c>
      <c r="G485" s="18">
        <f>Vstupy!$B$5*(1+Vstupy!$B$16)^A485</f>
        <v>270169.04150771879</v>
      </c>
      <c r="H485" s="18">
        <f>IF(B485&gt;=Vstupy!$B$12,Vstupy!$B$11*(1+Vstupy!$B$16)^A485,0)</f>
        <v>0</v>
      </c>
      <c r="I485" s="18">
        <f t="shared" si="31"/>
        <v>25034731.82507626</v>
      </c>
    </row>
    <row r="486" spans="1:9">
      <c r="A486">
        <f t="shared" si="28"/>
        <v>484</v>
      </c>
      <c r="B486" s="17">
        <f>Vstupy!$B$8+A486/12</f>
        <v>70.333333333333343</v>
      </c>
      <c r="C486" s="18">
        <f t="shared" si="29"/>
        <v>25034731.82507626</v>
      </c>
      <c r="D486" s="18">
        <f>C486*Vstupy!$B$15</f>
        <v>199630.46717310432</v>
      </c>
      <c r="E486" s="18">
        <f>D486*Vstupy!$B$9</f>
        <v>29944.570075965647</v>
      </c>
      <c r="F486" s="18">
        <f t="shared" si="30"/>
        <v>169685.89709713869</v>
      </c>
      <c r="G486" s="18">
        <f>Vstupy!$B$5*(1+Vstupy!$B$16)^A486</f>
        <v>270725.54549840506</v>
      </c>
      <c r="H486" s="18">
        <f>IF(B486&gt;=Vstupy!$B$12,Vstupy!$B$11*(1+Vstupy!$B$16)^A486,0)</f>
        <v>0</v>
      </c>
      <c r="I486" s="18">
        <f t="shared" si="31"/>
        <v>24933692.176674996</v>
      </c>
    </row>
    <row r="487" spans="1:9">
      <c r="A487">
        <f t="shared" si="28"/>
        <v>485</v>
      </c>
      <c r="B487" s="17">
        <f>Vstupy!$B$8+A487/12</f>
        <v>70.416666666666657</v>
      </c>
      <c r="C487" s="18">
        <f t="shared" si="29"/>
        <v>24933692.176674996</v>
      </c>
      <c r="D487" s="18">
        <f>C487*Vstupy!$B$15</f>
        <v>198824.76282786558</v>
      </c>
      <c r="E487" s="18">
        <f>D487*Vstupy!$B$9</f>
        <v>29823.714424179834</v>
      </c>
      <c r="F487" s="18">
        <f t="shared" si="30"/>
        <v>169001.04840368574</v>
      </c>
      <c r="G487" s="18">
        <f>Vstupy!$B$5*(1+Vstupy!$B$16)^A487</f>
        <v>271283.19579619565</v>
      </c>
      <c r="H487" s="18">
        <f>IF(B487&gt;=Vstupy!$B$12,Vstupy!$B$11*(1+Vstupy!$B$16)^A487,0)</f>
        <v>0</v>
      </c>
      <c r="I487" s="18">
        <f t="shared" si="31"/>
        <v>24831410.029282484</v>
      </c>
    </row>
    <row r="488" spans="1:9">
      <c r="A488">
        <f t="shared" si="28"/>
        <v>486</v>
      </c>
      <c r="B488" s="17">
        <f>Vstupy!$B$8+A488/12</f>
        <v>70.5</v>
      </c>
      <c r="C488" s="18">
        <f t="shared" si="29"/>
        <v>24831410.029282484</v>
      </c>
      <c r="D488" s="18">
        <f>C488*Vstupy!$B$15</f>
        <v>198009.15062118787</v>
      </c>
      <c r="E488" s="18">
        <f>D488*Vstupy!$B$9</f>
        <v>29701.372593178181</v>
      </c>
      <c r="F488" s="18">
        <f t="shared" si="30"/>
        <v>168307.77802800969</v>
      </c>
      <c r="G488" s="18">
        <f>Vstupy!$B$5*(1+Vstupy!$B$16)^A488</f>
        <v>271841.99476229545</v>
      </c>
      <c r="H488" s="18">
        <f>IF(B488&gt;=Vstupy!$B$12,Vstupy!$B$11*(1+Vstupy!$B$16)^A488,0)</f>
        <v>0</v>
      </c>
      <c r="I488" s="18">
        <f t="shared" si="31"/>
        <v>24727875.812548202</v>
      </c>
    </row>
    <row r="489" spans="1:9">
      <c r="A489">
        <f t="shared" si="28"/>
        <v>487</v>
      </c>
      <c r="B489" s="17">
        <f>Vstupy!$B$8+A489/12</f>
        <v>70.583333333333343</v>
      </c>
      <c r="C489" s="18">
        <f t="shared" si="29"/>
        <v>24727875.812548202</v>
      </c>
      <c r="D489" s="18">
        <f>C489*Vstupy!$B$15</f>
        <v>197183.55423775213</v>
      </c>
      <c r="E489" s="18">
        <f>D489*Vstupy!$B$9</f>
        <v>29577.533135662819</v>
      </c>
      <c r="F489" s="18">
        <f t="shared" si="30"/>
        <v>167606.02110208932</v>
      </c>
      <c r="G489" s="18">
        <f>Vstupy!$B$5*(1+Vstupy!$B$16)^A489</f>
        <v>272401.94476277335</v>
      </c>
      <c r="H489" s="18">
        <f>IF(B489&gt;=Vstupy!$B$12,Vstupy!$B$11*(1+Vstupy!$B$16)^A489,0)</f>
        <v>0</v>
      </c>
      <c r="I489" s="18">
        <f t="shared" si="31"/>
        <v>24623079.888887517</v>
      </c>
    </row>
    <row r="490" spans="1:9">
      <c r="A490">
        <f t="shared" si="28"/>
        <v>488</v>
      </c>
      <c r="B490" s="17">
        <f>Vstupy!$B$8+A490/12</f>
        <v>70.666666666666657</v>
      </c>
      <c r="C490" s="18">
        <f t="shared" si="29"/>
        <v>24623079.888887517</v>
      </c>
      <c r="D490" s="18">
        <f>C490*Vstupy!$B$15</f>
        <v>196347.89682610516</v>
      </c>
      <c r="E490" s="18">
        <f>D490*Vstupy!$B$9</f>
        <v>29452.184523915774</v>
      </c>
      <c r="F490" s="18">
        <f t="shared" si="30"/>
        <v>166895.71230218938</v>
      </c>
      <c r="G490" s="18">
        <f>Vstupy!$B$5*(1+Vstupy!$B$16)^A490</f>
        <v>272963.04816857132</v>
      </c>
      <c r="H490" s="18">
        <f>IF(B490&gt;=Vstupy!$B$12,Vstupy!$B$11*(1+Vstupy!$B$16)^A490,0)</f>
        <v>0</v>
      </c>
      <c r="I490" s="18">
        <f t="shared" si="31"/>
        <v>24517012.553021137</v>
      </c>
    </row>
    <row r="491" spans="1:9">
      <c r="A491">
        <f t="shared" si="28"/>
        <v>489</v>
      </c>
      <c r="B491" s="17">
        <f>Vstupy!$B$8+A491/12</f>
        <v>70.75</v>
      </c>
      <c r="C491" s="18">
        <f t="shared" si="29"/>
        <v>24517012.553021137</v>
      </c>
      <c r="D491" s="18">
        <f>C491*Vstupy!$B$15</f>
        <v>195502.10099498695</v>
      </c>
      <c r="E491" s="18">
        <f>D491*Vstupy!$B$9</f>
        <v>29325.315149248043</v>
      </c>
      <c r="F491" s="18">
        <f t="shared" si="30"/>
        <v>166176.78584573889</v>
      </c>
      <c r="G491" s="18">
        <f>Vstupy!$B$5*(1+Vstupy!$B$16)^A491</f>
        <v>273525.30735551583</v>
      </c>
      <c r="H491" s="18">
        <f>IF(B491&gt;=Vstupy!$B$12,Vstupy!$B$11*(1+Vstupy!$B$16)^A491,0)</f>
        <v>0</v>
      </c>
      <c r="I491" s="18">
        <f t="shared" si="31"/>
        <v>24409664.031511359</v>
      </c>
    </row>
    <row r="492" spans="1:9">
      <c r="A492">
        <f t="shared" si="28"/>
        <v>490</v>
      </c>
      <c r="B492" s="17">
        <f>Vstupy!$B$8+A492/12</f>
        <v>70.833333333333343</v>
      </c>
      <c r="C492" s="18">
        <f t="shared" si="29"/>
        <v>24409664.031511359</v>
      </c>
      <c r="D492" s="18">
        <f>C492*Vstupy!$B$15</f>
        <v>194646.08880963278</v>
      </c>
      <c r="E492" s="18">
        <f>D492*Vstupy!$B$9</f>
        <v>29196.913321444918</v>
      </c>
      <c r="F492" s="18">
        <f t="shared" si="30"/>
        <v>165449.17548818787</v>
      </c>
      <c r="G492" s="18">
        <f>Vstupy!$B$5*(1+Vstupy!$B$16)^A492</f>
        <v>274088.7247043266</v>
      </c>
      <c r="H492" s="18">
        <f>IF(B492&gt;=Vstupy!$B$12,Vstupy!$B$11*(1+Vstupy!$B$16)^A492,0)</f>
        <v>0</v>
      </c>
      <c r="I492" s="18">
        <f t="shared" si="31"/>
        <v>24301024.482295223</v>
      </c>
    </row>
    <row r="493" spans="1:9">
      <c r="A493">
        <f t="shared" si="28"/>
        <v>491</v>
      </c>
      <c r="B493" s="17">
        <f>Vstupy!$B$8+A493/12</f>
        <v>70.916666666666657</v>
      </c>
      <c r="C493" s="18">
        <f t="shared" si="29"/>
        <v>24301024.482295223</v>
      </c>
      <c r="D493" s="18">
        <f>C493*Vstupy!$B$15</f>
        <v>193779.78178805052</v>
      </c>
      <c r="E493" s="18">
        <f>D493*Vstupy!$B$9</f>
        <v>29066.967268207576</v>
      </c>
      <c r="F493" s="18">
        <f t="shared" si="30"/>
        <v>164712.81451984294</v>
      </c>
      <c r="G493" s="18">
        <f>Vstupy!$B$5*(1+Vstupy!$B$16)^A493</f>
        <v>274653.30260062747</v>
      </c>
      <c r="H493" s="18">
        <f>IF(B493&gt;=Vstupy!$B$12,Vstupy!$B$11*(1+Vstupy!$B$16)^A493,0)</f>
        <v>0</v>
      </c>
      <c r="I493" s="18">
        <f t="shared" si="31"/>
        <v>24191083.994214438</v>
      </c>
    </row>
    <row r="494" spans="1:9">
      <c r="A494">
        <f t="shared" si="28"/>
        <v>492</v>
      </c>
      <c r="B494" s="17">
        <f>Vstupy!$B$8+A494/12</f>
        <v>71</v>
      </c>
      <c r="C494" s="18">
        <f t="shared" si="29"/>
        <v>24191083.994214438</v>
      </c>
      <c r="D494" s="18">
        <f>C494*Vstupy!$B$15</f>
        <v>192903.10089727212</v>
      </c>
      <c r="E494" s="18">
        <f>D494*Vstupy!$B$9</f>
        <v>28935.465134590817</v>
      </c>
      <c r="F494" s="18">
        <f t="shared" si="30"/>
        <v>163967.63576268131</v>
      </c>
      <c r="G494" s="18">
        <f>Vstupy!$B$5*(1+Vstupy!$B$16)^A494</f>
        <v>275219.04343495629</v>
      </c>
      <c r="H494" s="18">
        <f>IF(B494&gt;=Vstupy!$B$12,Vstupy!$B$11*(1+Vstupy!$B$16)^A494,0)</f>
        <v>0</v>
      </c>
      <c r="I494" s="18">
        <f t="shared" si="31"/>
        <v>24079832.586542163</v>
      </c>
    </row>
    <row r="495" spans="1:9">
      <c r="A495">
        <f t="shared" si="28"/>
        <v>493</v>
      </c>
      <c r="B495" s="17">
        <f>Vstupy!$B$8+A495/12</f>
        <v>71.083333333333343</v>
      </c>
      <c r="C495" s="18">
        <f t="shared" si="29"/>
        <v>24079832.586542163</v>
      </c>
      <c r="D495" s="18">
        <f>C495*Vstupy!$B$15</f>
        <v>192015.96654958016</v>
      </c>
      <c r="E495" s="18">
        <f>D495*Vstupy!$B$9</f>
        <v>28802.394982437025</v>
      </c>
      <c r="F495" s="18">
        <f t="shared" si="30"/>
        <v>163213.57156714314</v>
      </c>
      <c r="G495" s="18">
        <f>Vstupy!$B$5*(1+Vstupy!$B$16)^A495</f>
        <v>275785.94960277504</v>
      </c>
      <c r="H495" s="18">
        <f>IF(B495&gt;=Vstupy!$B$12,Vstupy!$B$11*(1+Vstupy!$B$16)^A495,0)</f>
        <v>0</v>
      </c>
      <c r="I495" s="18">
        <f t="shared" si="31"/>
        <v>23967260.208506532</v>
      </c>
    </row>
    <row r="496" spans="1:9">
      <c r="A496">
        <f t="shared" si="28"/>
        <v>494</v>
      </c>
      <c r="B496" s="17">
        <f>Vstupy!$B$8+A496/12</f>
        <v>71.166666666666657</v>
      </c>
      <c r="C496" s="18">
        <f t="shared" si="29"/>
        <v>23967260.208506532</v>
      </c>
      <c r="D496" s="18">
        <f>C496*Vstupy!$B$15</f>
        <v>191118.29859870841</v>
      </c>
      <c r="E496" s="18">
        <f>D496*Vstupy!$B$9</f>
        <v>28667.74478980626</v>
      </c>
      <c r="F496" s="18">
        <f t="shared" si="30"/>
        <v>162450.55380890216</v>
      </c>
      <c r="G496" s="18">
        <f>Vstupy!$B$5*(1+Vstupy!$B$16)^A496</f>
        <v>276354.02350447996</v>
      </c>
      <c r="H496" s="18">
        <f>IF(B496&gt;=Vstupy!$B$12,Vstupy!$B$11*(1+Vstupy!$B$16)^A496,0)</f>
        <v>0</v>
      </c>
      <c r="I496" s="18">
        <f t="shared" si="31"/>
        <v>23853356.738810953</v>
      </c>
    </row>
    <row r="497" spans="1:9">
      <c r="A497">
        <f t="shared" si="28"/>
        <v>495</v>
      </c>
      <c r="B497" s="17">
        <f>Vstupy!$B$8+A497/12</f>
        <v>71.25</v>
      </c>
      <c r="C497" s="18">
        <f t="shared" si="29"/>
        <v>23853356.738810953</v>
      </c>
      <c r="D497" s="18">
        <f>C497*Vstupy!$B$15</f>
        <v>190210.01633601647</v>
      </c>
      <c r="E497" s="18">
        <f>D497*Vstupy!$B$9</f>
        <v>28531.50245040247</v>
      </c>
      <c r="F497" s="18">
        <f t="shared" si="30"/>
        <v>161678.513885614</v>
      </c>
      <c r="G497" s="18">
        <f>Vstupy!$B$5*(1+Vstupy!$B$16)^A497</f>
        <v>276923.26754541142</v>
      </c>
      <c r="H497" s="18">
        <f>IF(B497&gt;=Vstupy!$B$12,Vstupy!$B$11*(1+Vstupy!$B$16)^A497,0)</f>
        <v>0</v>
      </c>
      <c r="I497" s="18">
        <f t="shared" si="31"/>
        <v>23738111.985151153</v>
      </c>
    </row>
    <row r="498" spans="1:9">
      <c r="A498">
        <f t="shared" si="28"/>
        <v>496</v>
      </c>
      <c r="B498" s="17">
        <f>Vstupy!$B$8+A498/12</f>
        <v>71.333333333333343</v>
      </c>
      <c r="C498" s="18">
        <f t="shared" si="29"/>
        <v>23738111.985151153</v>
      </c>
      <c r="D498" s="18">
        <f>C498*Vstupy!$B$15</f>
        <v>189291.0384866388</v>
      </c>
      <c r="E498" s="18">
        <f>D498*Vstupy!$B$9</f>
        <v>28393.655772995819</v>
      </c>
      <c r="F498" s="18">
        <f t="shared" si="30"/>
        <v>160897.38271364299</v>
      </c>
      <c r="G498" s="18">
        <f>Vstupy!$B$5*(1+Vstupy!$B$16)^A498</f>
        <v>277493.68413586478</v>
      </c>
      <c r="H498" s="18">
        <f>IF(B498&gt;=Vstupy!$B$12,Vstupy!$B$11*(1+Vstupy!$B$16)^A498,0)</f>
        <v>0</v>
      </c>
      <c r="I498" s="18">
        <f t="shared" si="31"/>
        <v>23621515.68372893</v>
      </c>
    </row>
    <row r="499" spans="1:9">
      <c r="A499">
        <f t="shared" si="28"/>
        <v>497</v>
      </c>
      <c r="B499" s="17">
        <f>Vstupy!$B$8+A499/12</f>
        <v>71.416666666666657</v>
      </c>
      <c r="C499" s="18">
        <f t="shared" si="29"/>
        <v>23621515.68372893</v>
      </c>
      <c r="D499" s="18">
        <f>C499*Vstupy!$B$15</f>
        <v>188361.28320560721</v>
      </c>
      <c r="E499" s="18">
        <f>D499*Vstupy!$B$9</f>
        <v>28254.19248084108</v>
      </c>
      <c r="F499" s="18">
        <f t="shared" si="30"/>
        <v>160107.09072476614</v>
      </c>
      <c r="G499" s="18">
        <f>Vstupy!$B$5*(1+Vstupy!$B$16)^A499</f>
        <v>278065.27569110011</v>
      </c>
      <c r="H499" s="18">
        <f>IF(B499&gt;=Vstupy!$B$12,Vstupy!$B$11*(1+Vstupy!$B$16)^A499,0)</f>
        <v>0</v>
      </c>
      <c r="I499" s="18">
        <f t="shared" si="31"/>
        <v>23503557.498762596</v>
      </c>
    </row>
    <row r="500" spans="1:9">
      <c r="A500">
        <f t="shared" si="28"/>
        <v>498</v>
      </c>
      <c r="B500" s="17">
        <f>Vstupy!$B$8+A500/12</f>
        <v>71.5</v>
      </c>
      <c r="C500" s="18">
        <f t="shared" si="29"/>
        <v>23503557.498762596</v>
      </c>
      <c r="D500" s="18">
        <f>C500*Vstupy!$B$15</f>
        <v>187420.66807394705</v>
      </c>
      <c r="E500" s="18">
        <f>D500*Vstupy!$B$9</f>
        <v>28113.100211092056</v>
      </c>
      <c r="F500" s="18">
        <f t="shared" si="30"/>
        <v>159307.56786285498</v>
      </c>
      <c r="G500" s="18">
        <f>Vstupy!$B$5*(1+Vstupy!$B$16)^A500</f>
        <v>278638.04463135253</v>
      </c>
      <c r="H500" s="18">
        <f>IF(B500&gt;=Vstupy!$B$12,Vstupy!$B$11*(1+Vstupy!$B$16)^A500,0)</f>
        <v>0</v>
      </c>
      <c r="I500" s="18">
        <f t="shared" si="31"/>
        <v>23384227.021994099</v>
      </c>
    </row>
    <row r="501" spans="1:9">
      <c r="A501">
        <f t="shared" si="28"/>
        <v>499</v>
      </c>
      <c r="B501" s="17">
        <f>Vstupy!$B$8+A501/12</f>
        <v>71.583333333333343</v>
      </c>
      <c r="C501" s="18">
        <f t="shared" si="29"/>
        <v>23384227.021994099</v>
      </c>
      <c r="D501" s="18">
        <f>C501*Vstupy!$B$15</f>
        <v>186469.11009474701</v>
      </c>
      <c r="E501" s="18">
        <f>D501*Vstupy!$B$9</f>
        <v>27970.366514212052</v>
      </c>
      <c r="F501" s="18">
        <f t="shared" si="30"/>
        <v>158498.74358053497</v>
      </c>
      <c r="G501" s="18">
        <f>Vstupy!$B$5*(1+Vstupy!$B$16)^A501</f>
        <v>279211.99338184216</v>
      </c>
      <c r="H501" s="18">
        <f>IF(B501&gt;=Vstupy!$B$12,Vstupy!$B$11*(1+Vstupy!$B$16)^A501,0)</f>
        <v>0</v>
      </c>
      <c r="I501" s="18">
        <f t="shared" si="31"/>
        <v>23263513.772192791</v>
      </c>
    </row>
    <row r="502" spans="1:9">
      <c r="A502">
        <f t="shared" si="28"/>
        <v>500</v>
      </c>
      <c r="B502" s="17">
        <f>Vstupy!$B$8+A502/12</f>
        <v>71.666666666666657</v>
      </c>
      <c r="C502" s="18">
        <f t="shared" si="29"/>
        <v>23263513.772192791</v>
      </c>
      <c r="D502" s="18">
        <f>C502*Vstupy!$B$15</f>
        <v>185506.52568920204</v>
      </c>
      <c r="E502" s="18">
        <f>D502*Vstupy!$B$9</f>
        <v>27825.978853380304</v>
      </c>
      <c r="F502" s="18">
        <f t="shared" si="30"/>
        <v>157680.54683582173</v>
      </c>
      <c r="G502" s="18">
        <f>Vstupy!$B$5*(1+Vstupy!$B$16)^A502</f>
        <v>279787.12437278527</v>
      </c>
      <c r="H502" s="18">
        <f>IF(B502&gt;=Vstupy!$B$12,Vstupy!$B$11*(1+Vstupy!$B$16)^A502,0)</f>
        <v>0</v>
      </c>
      <c r="I502" s="18">
        <f t="shared" si="31"/>
        <v>23141407.194655828</v>
      </c>
    </row>
    <row r="503" spans="1:9">
      <c r="A503">
        <f t="shared" si="28"/>
        <v>501</v>
      </c>
      <c r="B503" s="17">
        <f>Vstupy!$B$8+A503/12</f>
        <v>71.75</v>
      </c>
      <c r="C503" s="18">
        <f t="shared" si="29"/>
        <v>23141407.194655828</v>
      </c>
      <c r="D503" s="18">
        <f>C503*Vstupy!$B$15</f>
        <v>184532.83069262948</v>
      </c>
      <c r="E503" s="18">
        <f>D503*Vstupy!$B$9</f>
        <v>27679.924603894422</v>
      </c>
      <c r="F503" s="18">
        <f t="shared" si="30"/>
        <v>156852.90608873506</v>
      </c>
      <c r="G503" s="18">
        <f>Vstupy!$B$5*(1+Vstupy!$B$16)^A503</f>
        <v>280363.44003940321</v>
      </c>
      <c r="H503" s="18">
        <f>IF(B503&gt;=Vstupy!$B$12,Vstupy!$B$11*(1+Vstupy!$B$16)^A503,0)</f>
        <v>0</v>
      </c>
      <c r="I503" s="18">
        <f t="shared" si="31"/>
        <v>23017896.66070516</v>
      </c>
    </row>
    <row r="504" spans="1:9">
      <c r="A504">
        <f t="shared" si="28"/>
        <v>502</v>
      </c>
      <c r="B504" s="17">
        <f>Vstupy!$B$8+A504/12</f>
        <v>71.833333333333343</v>
      </c>
      <c r="C504" s="18">
        <f t="shared" si="29"/>
        <v>23017896.66070516</v>
      </c>
      <c r="D504" s="18">
        <f>C504*Vstupy!$B$15</f>
        <v>183547.94035045797</v>
      </c>
      <c r="E504" s="18">
        <f>D504*Vstupy!$B$9</f>
        <v>27532.191052568694</v>
      </c>
      <c r="F504" s="18">
        <f t="shared" si="30"/>
        <v>156015.74929788927</v>
      </c>
      <c r="G504" s="18">
        <f>Vstupy!$B$5*(1+Vstupy!$B$16)^A504</f>
        <v>280940.9428219343</v>
      </c>
      <c r="H504" s="18">
        <f>IF(B504&gt;=Vstupy!$B$12,Vstupy!$B$11*(1+Vstupy!$B$16)^A504,0)</f>
        <v>0</v>
      </c>
      <c r="I504" s="18">
        <f t="shared" si="31"/>
        <v>22892971.467181116</v>
      </c>
    </row>
    <row r="505" spans="1:9">
      <c r="A505">
        <f t="shared" si="28"/>
        <v>503</v>
      </c>
      <c r="B505" s="17">
        <f>Vstupy!$B$8+A505/12</f>
        <v>71.916666666666657</v>
      </c>
      <c r="C505" s="18">
        <f t="shared" si="29"/>
        <v>22892971.467181116</v>
      </c>
      <c r="D505" s="18">
        <f>C505*Vstupy!$B$15</f>
        <v>182551.76931418927</v>
      </c>
      <c r="E505" s="18">
        <f>D505*Vstupy!$B$9</f>
        <v>27382.765397128391</v>
      </c>
      <c r="F505" s="18">
        <f t="shared" si="30"/>
        <v>155169.00391706088</v>
      </c>
      <c r="G505" s="18">
        <f>Vstupy!$B$5*(1+Vstupy!$B$16)^A505</f>
        <v>281519.63516564277</v>
      </c>
      <c r="H505" s="18">
        <f>IF(B505&gt;=Vstupy!$B$12,Vstupy!$B$11*(1+Vstupy!$B$16)^A505,0)</f>
        <v>0</v>
      </c>
      <c r="I505" s="18">
        <f t="shared" si="31"/>
        <v>22766620.835932534</v>
      </c>
    </row>
    <row r="506" spans="1:9">
      <c r="A506">
        <f t="shared" si="28"/>
        <v>504</v>
      </c>
      <c r="B506" s="17">
        <f>Vstupy!$B$8+A506/12</f>
        <v>72</v>
      </c>
      <c r="C506" s="18">
        <f t="shared" si="29"/>
        <v>22766620.835932534</v>
      </c>
      <c r="D506" s="18">
        <f>C506*Vstupy!$B$15</f>
        <v>181544.23163733244</v>
      </c>
      <c r="E506" s="18">
        <f>D506*Vstupy!$B$9</f>
        <v>27231.634745599866</v>
      </c>
      <c r="F506" s="18">
        <f t="shared" si="30"/>
        <v>154312.59689173257</v>
      </c>
      <c r="G506" s="18">
        <f>Vstupy!$B$5*(1+Vstupy!$B$16)^A506</f>
        <v>282099.5195208299</v>
      </c>
      <c r="H506" s="18">
        <f>IF(B506&gt;=Vstupy!$B$12,Vstupy!$B$11*(1+Vstupy!$B$16)^A506,0)</f>
        <v>0</v>
      </c>
      <c r="I506" s="18">
        <f t="shared" si="31"/>
        <v>22638833.913303435</v>
      </c>
    </row>
    <row r="507" spans="1:9">
      <c r="A507">
        <f t="shared" si="28"/>
        <v>505</v>
      </c>
      <c r="B507" s="17">
        <f>Vstupy!$B$8+A507/12</f>
        <v>72.083333333333343</v>
      </c>
      <c r="C507" s="18">
        <f t="shared" si="29"/>
        <v>22638833.913303435</v>
      </c>
      <c r="D507" s="18">
        <f>C507*Vstupy!$B$15</f>
        <v>180525.24077131055</v>
      </c>
      <c r="E507" s="18">
        <f>D507*Vstupy!$B$9</f>
        <v>27078.786115696581</v>
      </c>
      <c r="F507" s="18">
        <f t="shared" si="30"/>
        <v>153446.45465561398</v>
      </c>
      <c r="G507" s="18">
        <f>Vstupy!$B$5*(1+Vstupy!$B$16)^A507</f>
        <v>282680.59834284405</v>
      </c>
      <c r="H507" s="18">
        <f>IF(B507&gt;=Vstupy!$B$12,Vstupy!$B$11*(1+Vstupy!$B$16)^A507,0)</f>
        <v>0</v>
      </c>
      <c r="I507" s="18">
        <f t="shared" si="31"/>
        <v>22509599.769616205</v>
      </c>
    </row>
    <row r="508" spans="1:9">
      <c r="A508">
        <f t="shared" si="28"/>
        <v>506</v>
      </c>
      <c r="B508" s="17">
        <f>Vstupy!$B$8+A508/12</f>
        <v>72.166666666666657</v>
      </c>
      <c r="C508" s="18">
        <f t="shared" si="29"/>
        <v>22509599.769616205</v>
      </c>
      <c r="D508" s="18">
        <f>C508*Vstupy!$B$15</f>
        <v>179494.70956133943</v>
      </c>
      <c r="E508" s="18">
        <f>D508*Vstupy!$B$9</f>
        <v>26924.206434200914</v>
      </c>
      <c r="F508" s="18">
        <f t="shared" si="30"/>
        <v>152570.50312713851</v>
      </c>
      <c r="G508" s="18">
        <f>Vstupy!$B$5*(1+Vstupy!$B$16)^A508</f>
        <v>283262.87409209152</v>
      </c>
      <c r="H508" s="18">
        <f>IF(B508&gt;=Vstupy!$B$12,Vstupy!$B$11*(1+Vstupy!$B$16)^A508,0)</f>
        <v>0</v>
      </c>
      <c r="I508" s="18">
        <f t="shared" si="31"/>
        <v>22378907.398651253</v>
      </c>
    </row>
    <row r="509" spans="1:9">
      <c r="A509">
        <f t="shared" si="28"/>
        <v>507</v>
      </c>
      <c r="B509" s="17">
        <f>Vstupy!$B$8+A509/12</f>
        <v>72.25</v>
      </c>
      <c r="C509" s="18">
        <f t="shared" si="29"/>
        <v>22378907.398651253</v>
      </c>
      <c r="D509" s="18">
        <f>C509*Vstupy!$B$15</f>
        <v>178452.55024227852</v>
      </c>
      <c r="E509" s="18">
        <f>D509*Vstupy!$B$9</f>
        <v>26767.882536341778</v>
      </c>
      <c r="F509" s="18">
        <f t="shared" si="30"/>
        <v>151684.66770593674</v>
      </c>
      <c r="G509" s="18">
        <f>Vstupy!$B$5*(1+Vstupy!$B$16)^A509</f>
        <v>283846.3492340463</v>
      </c>
      <c r="H509" s="18">
        <f>IF(B509&gt;=Vstupy!$B$12,Vstupy!$B$11*(1+Vstupy!$B$16)^A509,0)</f>
        <v>0</v>
      </c>
      <c r="I509" s="18">
        <f t="shared" si="31"/>
        <v>22246745.717123147</v>
      </c>
    </row>
    <row r="510" spans="1:9">
      <c r="A510">
        <f t="shared" si="28"/>
        <v>508</v>
      </c>
      <c r="B510" s="17">
        <f>Vstupy!$B$8+A510/12</f>
        <v>72.333333333333343</v>
      </c>
      <c r="C510" s="18">
        <f t="shared" si="29"/>
        <v>22246745.717123147</v>
      </c>
      <c r="D510" s="18">
        <f>C510*Vstupy!$B$15</f>
        <v>177398.67443445337</v>
      </c>
      <c r="E510" s="18">
        <f>D510*Vstupy!$B$9</f>
        <v>26609.801165168003</v>
      </c>
      <c r="F510" s="18">
        <f t="shared" si="30"/>
        <v>150788.87326928537</v>
      </c>
      <c r="G510" s="18">
        <f>Vstupy!$B$5*(1+Vstupy!$B$16)^A510</f>
        <v>284431.02623926103</v>
      </c>
      <c r="H510" s="18">
        <f>IF(B510&gt;=Vstupy!$B$12,Vstupy!$B$11*(1+Vstupy!$B$16)^A510,0)</f>
        <v>0</v>
      </c>
      <c r="I510" s="18">
        <f t="shared" si="31"/>
        <v>22113103.564153172</v>
      </c>
    </row>
    <row r="511" spans="1:9">
      <c r="A511">
        <f t="shared" si="28"/>
        <v>509</v>
      </c>
      <c r="B511" s="17">
        <f>Vstupy!$B$8+A511/12</f>
        <v>72.416666666666657</v>
      </c>
      <c r="C511" s="18">
        <f t="shared" si="29"/>
        <v>22113103.564153172</v>
      </c>
      <c r="D511" s="18">
        <f>C511*Vstupy!$B$15</f>
        <v>176332.99313944974</v>
      </c>
      <c r="E511" s="18">
        <f>D511*Vstupy!$B$9</f>
        <v>26449.94897091746</v>
      </c>
      <c r="F511" s="18">
        <f t="shared" si="30"/>
        <v>149883.04416853227</v>
      </c>
      <c r="G511" s="18">
        <f>Vstupy!$B$5*(1+Vstupy!$B$16)^A511</f>
        <v>285016.90758337721</v>
      </c>
      <c r="H511" s="18">
        <f>IF(B511&gt;=Vstupy!$B$12,Vstupy!$B$11*(1+Vstupy!$B$16)^A511,0)</f>
        <v>0</v>
      </c>
      <c r="I511" s="18">
        <f t="shared" si="31"/>
        <v>21977969.700738326</v>
      </c>
    </row>
    <row r="512" spans="1:9">
      <c r="A512">
        <f t="shared" si="28"/>
        <v>510</v>
      </c>
      <c r="B512" s="17">
        <f>Vstupy!$B$8+A512/12</f>
        <v>72.5</v>
      </c>
      <c r="C512" s="18">
        <f t="shared" si="29"/>
        <v>21977969.700738326</v>
      </c>
      <c r="D512" s="18">
        <f>C512*Vstupy!$B$15</f>
        <v>175255.41673587944</v>
      </c>
      <c r="E512" s="18">
        <f>D512*Vstupy!$B$9</f>
        <v>26288.312510381915</v>
      </c>
      <c r="F512" s="18">
        <f t="shared" si="30"/>
        <v>148967.10422549752</v>
      </c>
      <c r="G512" s="18">
        <f>Vstupy!$B$5*(1+Vstupy!$B$16)^A512</f>
        <v>285603.99574713584</v>
      </c>
      <c r="H512" s="18">
        <f>IF(B512&gt;=Vstupy!$B$12,Vstupy!$B$11*(1+Vstupy!$B$16)^A512,0)</f>
        <v>0</v>
      </c>
      <c r="I512" s="18">
        <f t="shared" si="31"/>
        <v>21841332.809216689</v>
      </c>
    </row>
    <row r="513" spans="1:9">
      <c r="A513">
        <f t="shared" si="28"/>
        <v>511</v>
      </c>
      <c r="B513" s="17">
        <f>Vstupy!$B$8+A513/12</f>
        <v>72.583333333333343</v>
      </c>
      <c r="C513" s="18">
        <f t="shared" si="29"/>
        <v>21841332.809216689</v>
      </c>
      <c r="D513" s="18">
        <f>C513*Vstupy!$B$15</f>
        <v>174165.85497511702</v>
      </c>
      <c r="E513" s="18">
        <f>D513*Vstupy!$B$9</f>
        <v>26124.878246267552</v>
      </c>
      <c r="F513" s="18">
        <f t="shared" si="30"/>
        <v>148040.97672884946</v>
      </c>
      <c r="G513" s="18">
        <f>Vstupy!$B$5*(1+Vstupy!$B$16)^A513</f>
        <v>286192.29321638792</v>
      </c>
      <c r="H513" s="18">
        <f>IF(B513&gt;=Vstupy!$B$12,Vstupy!$B$11*(1+Vstupy!$B$16)^A513,0)</f>
        <v>0</v>
      </c>
      <c r="I513" s="18">
        <f t="shared" si="31"/>
        <v>21703181.49272915</v>
      </c>
    </row>
    <row r="514" spans="1:9">
      <c r="A514">
        <f t="shared" si="28"/>
        <v>512</v>
      </c>
      <c r="B514" s="17">
        <f>Vstupy!$B$8+A514/12</f>
        <v>72.666666666666657</v>
      </c>
      <c r="C514" s="18">
        <f t="shared" si="29"/>
        <v>21703181.49272915</v>
      </c>
      <c r="D514" s="18">
        <f>C514*Vstupy!$B$15</f>
        <v>173064.21697700745</v>
      </c>
      <c r="E514" s="18">
        <f>D514*Vstupy!$B$9</f>
        <v>25959.632546551118</v>
      </c>
      <c r="F514" s="18">
        <f t="shared" si="30"/>
        <v>147104.58443045634</v>
      </c>
      <c r="G514" s="18">
        <f>Vstupy!$B$5*(1+Vstupy!$B$16)^A514</f>
        <v>286781.80248210445</v>
      </c>
      <c r="H514" s="18">
        <f>IF(B514&gt;=Vstupy!$B$12,Vstupy!$B$11*(1+Vstupy!$B$16)^A514,0)</f>
        <v>0</v>
      </c>
      <c r="I514" s="18">
        <f t="shared" si="31"/>
        <v>21563504.2746775</v>
      </c>
    </row>
    <row r="515" spans="1:9">
      <c r="A515">
        <f t="shared" ref="A515:A578" si="32">A514+1</f>
        <v>513</v>
      </c>
      <c r="B515" s="17">
        <f>Vstupy!$B$8+A515/12</f>
        <v>72.75</v>
      </c>
      <c r="C515" s="18">
        <f t="shared" ref="C515:C578" si="33">I514</f>
        <v>21563504.2746775</v>
      </c>
      <c r="D515" s="18">
        <f>C515*Vstupy!$B$15</f>
        <v>171950.41122554499</v>
      </c>
      <c r="E515" s="18">
        <f>D515*Vstupy!$B$9</f>
        <v>25792.561683831747</v>
      </c>
      <c r="F515" s="18">
        <f t="shared" ref="F515:F578" si="34">D515-E515</f>
        <v>146157.84954171325</v>
      </c>
      <c r="G515" s="18">
        <f>Vstupy!$B$5*(1+Vstupy!$B$16)^A515</f>
        <v>287372.52604038798</v>
      </c>
      <c r="H515" s="18">
        <f>IF(B515&gt;=Vstupy!$B$12,Vstupy!$B$11*(1+Vstupy!$B$16)^A515,0)</f>
        <v>0</v>
      </c>
      <c r="I515" s="18">
        <f t="shared" ref="I515:I578" si="35">MAX(0,C515+F515-G515+H515)</f>
        <v>21422289.598178826</v>
      </c>
    </row>
    <row r="516" spans="1:9">
      <c r="A516">
        <f t="shared" si="32"/>
        <v>514</v>
      </c>
      <c r="B516" s="17">
        <f>Vstupy!$B$8+A516/12</f>
        <v>72.833333333333343</v>
      </c>
      <c r="C516" s="18">
        <f t="shared" si="33"/>
        <v>21422289.598178826</v>
      </c>
      <c r="D516" s="18">
        <f>C516*Vstupy!$B$15</f>
        <v>170824.34556452234</v>
      </c>
      <c r="E516" s="18">
        <f>D516*Vstupy!$B$9</f>
        <v>25623.651834678352</v>
      </c>
      <c r="F516" s="18">
        <f t="shared" si="34"/>
        <v>145200.693729844</v>
      </c>
      <c r="G516" s="18">
        <f>Vstupy!$B$5*(1+Vstupy!$B$16)^A516</f>
        <v>287964.46639248228</v>
      </c>
      <c r="H516" s="18">
        <f>IF(B516&gt;=Vstupy!$B$12,Vstupy!$B$11*(1+Vstupy!$B$16)^A516,0)</f>
        <v>0</v>
      </c>
      <c r="I516" s="18">
        <f t="shared" si="35"/>
        <v>21279525.825516187</v>
      </c>
    </row>
    <row r="517" spans="1:9">
      <c r="A517">
        <f t="shared" si="32"/>
        <v>515</v>
      </c>
      <c r="B517" s="17">
        <f>Vstupy!$B$8+A517/12</f>
        <v>72.916666666666657</v>
      </c>
      <c r="C517" s="18">
        <f t="shared" si="33"/>
        <v>21279525.825516187</v>
      </c>
      <c r="D517" s="18">
        <f>C517*Vstupy!$B$15</f>
        <v>169685.92719315036</v>
      </c>
      <c r="E517" s="18">
        <f>D517*Vstupy!$B$9</f>
        <v>25452.889078972552</v>
      </c>
      <c r="F517" s="18">
        <f t="shared" si="34"/>
        <v>144233.03811417782</v>
      </c>
      <c r="G517" s="18">
        <f>Vstupy!$B$5*(1+Vstupy!$B$16)^A517</f>
        <v>288557.62604478345</v>
      </c>
      <c r="H517" s="18">
        <f>IF(B517&gt;=Vstupy!$B$12,Vstupy!$B$11*(1+Vstupy!$B$16)^A517,0)</f>
        <v>0</v>
      </c>
      <c r="I517" s="18">
        <f t="shared" si="35"/>
        <v>21135201.237585582</v>
      </c>
    </row>
    <row r="518" spans="1:9">
      <c r="A518">
        <f t="shared" si="32"/>
        <v>516</v>
      </c>
      <c r="B518" s="17">
        <f>Vstupy!$B$8+A518/12</f>
        <v>73</v>
      </c>
      <c r="C518" s="18">
        <f t="shared" si="33"/>
        <v>21135201.237585582</v>
      </c>
      <c r="D518" s="18">
        <f>C518*Vstupy!$B$15</f>
        <v>168535.06266164806</v>
      </c>
      <c r="E518" s="18">
        <f>D518*Vstupy!$B$9</f>
        <v>25280.259399247207</v>
      </c>
      <c r="F518" s="18">
        <f t="shared" si="34"/>
        <v>143254.80326240085</v>
      </c>
      <c r="G518" s="18">
        <f>Vstupy!$B$5*(1+Vstupy!$B$16)^A518</f>
        <v>289152.00750885019</v>
      </c>
      <c r="H518" s="18">
        <f>IF(B518&gt;=Vstupy!$B$12,Vstupy!$B$11*(1+Vstupy!$B$16)^A518,0)</f>
        <v>0</v>
      </c>
      <c r="I518" s="18">
        <f t="shared" si="35"/>
        <v>20989304.033339132</v>
      </c>
    </row>
    <row r="519" spans="1:9">
      <c r="A519">
        <f t="shared" si="32"/>
        <v>517</v>
      </c>
      <c r="B519" s="17">
        <f>Vstupy!$B$8+A519/12</f>
        <v>73.083333333333343</v>
      </c>
      <c r="C519" s="18">
        <f t="shared" si="33"/>
        <v>20989304.033339132</v>
      </c>
      <c r="D519" s="18">
        <f>C519*Vstupy!$B$15</f>
        <v>167371.65786680242</v>
      </c>
      <c r="E519" s="18">
        <f>D519*Vstupy!$B$9</f>
        <v>25105.748680020362</v>
      </c>
      <c r="F519" s="18">
        <f t="shared" si="34"/>
        <v>142265.90918678205</v>
      </c>
      <c r="G519" s="18">
        <f>Vstupy!$B$5*(1+Vstupy!$B$16)^A519</f>
        <v>289747.61330141476</v>
      </c>
      <c r="H519" s="18">
        <f>IF(B519&gt;=Vstupy!$B$12,Vstupy!$B$11*(1+Vstupy!$B$16)^A519,0)</f>
        <v>0</v>
      </c>
      <c r="I519" s="18">
        <f t="shared" si="35"/>
        <v>20841822.329224497</v>
      </c>
    </row>
    <row r="520" spans="1:9">
      <c r="A520">
        <f t="shared" si="32"/>
        <v>518</v>
      </c>
      <c r="B520" s="17">
        <f>Vstupy!$B$8+A520/12</f>
        <v>73.166666666666657</v>
      </c>
      <c r="C520" s="18">
        <f t="shared" si="33"/>
        <v>20841822.329224497</v>
      </c>
      <c r="D520" s="18">
        <f>C520*Vstupy!$B$15</f>
        <v>166195.61804749828</v>
      </c>
      <c r="E520" s="18">
        <f>D520*Vstupy!$B$9</f>
        <v>24929.342707124742</v>
      </c>
      <c r="F520" s="18">
        <f t="shared" si="34"/>
        <v>141266.27534037354</v>
      </c>
      <c r="G520" s="18">
        <f>Vstupy!$B$5*(1+Vstupy!$B$16)^A520</f>
        <v>290344.44594439334</v>
      </c>
      <c r="H520" s="18">
        <f>IF(B520&gt;=Vstupy!$B$12,Vstupy!$B$11*(1+Vstupy!$B$16)^A520,0)</f>
        <v>0</v>
      </c>
      <c r="I520" s="18">
        <f t="shared" si="35"/>
        <v>20692744.158620477</v>
      </c>
    </row>
    <row r="521" spans="1:9">
      <c r="A521">
        <f t="shared" si="32"/>
        <v>519</v>
      </c>
      <c r="B521" s="17">
        <f>Vstupy!$B$8+A521/12</f>
        <v>73.25</v>
      </c>
      <c r="C521" s="18">
        <f t="shared" si="33"/>
        <v>20692744.158620477</v>
      </c>
      <c r="D521" s="18">
        <f>C521*Vstupy!$B$15</f>
        <v>165006.84778021777</v>
      </c>
      <c r="E521" s="18">
        <f>D521*Vstupy!$B$9</f>
        <v>24751.027167032666</v>
      </c>
      <c r="F521" s="18">
        <f t="shared" si="34"/>
        <v>140255.82061318509</v>
      </c>
      <c r="G521" s="18">
        <f>Vstupy!$B$5*(1+Vstupy!$B$16)^A521</f>
        <v>290942.50796489709</v>
      </c>
      <c r="H521" s="18">
        <f>IF(B521&gt;=Vstupy!$B$12,Vstupy!$B$11*(1+Vstupy!$B$16)^A521,0)</f>
        <v>0</v>
      </c>
      <c r="I521" s="18">
        <f t="shared" si="35"/>
        <v>20542057.471268766</v>
      </c>
    </row>
    <row r="522" spans="1:9">
      <c r="A522">
        <f t="shared" si="32"/>
        <v>520</v>
      </c>
      <c r="B522" s="17">
        <f>Vstupy!$B$8+A522/12</f>
        <v>73.333333333333343</v>
      </c>
      <c r="C522" s="18">
        <f t="shared" si="33"/>
        <v>20542057.471268766</v>
      </c>
      <c r="D522" s="18">
        <f>C522*Vstupy!$B$15</f>
        <v>163805.2509745089</v>
      </c>
      <c r="E522" s="18">
        <f>D522*Vstupy!$B$9</f>
        <v>24570.787646176334</v>
      </c>
      <c r="F522" s="18">
        <f t="shared" si="34"/>
        <v>139234.46332833258</v>
      </c>
      <c r="G522" s="18">
        <f>Vstupy!$B$5*(1+Vstupy!$B$16)^A522</f>
        <v>291541.80189524213</v>
      </c>
      <c r="H522" s="18">
        <f>IF(B522&gt;=Vstupy!$B$12,Vstupy!$B$11*(1+Vstupy!$B$16)^A522,0)</f>
        <v>0</v>
      </c>
      <c r="I522" s="18">
        <f t="shared" si="35"/>
        <v>20389750.132701855</v>
      </c>
    </row>
    <row r="523" spans="1:9">
      <c r="A523">
        <f t="shared" si="32"/>
        <v>521</v>
      </c>
      <c r="B523" s="17">
        <f>Vstupy!$B$8+A523/12</f>
        <v>73.416666666666657</v>
      </c>
      <c r="C523" s="18">
        <f t="shared" si="33"/>
        <v>20389750.132701855</v>
      </c>
      <c r="D523" s="18">
        <f>C523*Vstupy!$B$15</f>
        <v>162590.73086842377</v>
      </c>
      <c r="E523" s="18">
        <f>D523*Vstupy!$B$9</f>
        <v>24388.609630263563</v>
      </c>
      <c r="F523" s="18">
        <f t="shared" si="34"/>
        <v>138202.12123816021</v>
      </c>
      <c r="G523" s="18">
        <f>Vstupy!$B$5*(1+Vstupy!$B$16)^A523</f>
        <v>292142.33027296129</v>
      </c>
      <c r="H523" s="18">
        <f>IF(B523&gt;=Vstupy!$B$12,Vstupy!$B$11*(1+Vstupy!$B$16)^A523,0)</f>
        <v>0</v>
      </c>
      <c r="I523" s="18">
        <f t="shared" si="35"/>
        <v>20235809.923667055</v>
      </c>
    </row>
    <row r="524" spans="1:9">
      <c r="A524">
        <f t="shared" si="32"/>
        <v>522</v>
      </c>
      <c r="B524" s="17">
        <f>Vstupy!$B$8+A524/12</f>
        <v>73.5</v>
      </c>
      <c r="C524" s="18">
        <f t="shared" si="33"/>
        <v>20235809.923667055</v>
      </c>
      <c r="D524" s="18">
        <f>C524*Vstupy!$B$15</f>
        <v>161363.19002392545</v>
      </c>
      <c r="E524" s="18">
        <f>D524*Vstupy!$B$9</f>
        <v>24204.478503588816</v>
      </c>
      <c r="F524" s="18">
        <f t="shared" si="34"/>
        <v>137158.71152033663</v>
      </c>
      <c r="G524" s="18">
        <f>Vstupy!$B$5*(1+Vstupy!$B$16)^A524</f>
        <v>292744.09564081393</v>
      </c>
      <c r="H524" s="18">
        <f>IF(B524&gt;=Vstupy!$B$12,Vstupy!$B$11*(1+Vstupy!$B$16)^A524,0)</f>
        <v>0</v>
      </c>
      <c r="I524" s="18">
        <f t="shared" si="35"/>
        <v>20080224.539546579</v>
      </c>
    </row>
    <row r="525" spans="1:9">
      <c r="A525">
        <f t="shared" si="32"/>
        <v>523</v>
      </c>
      <c r="B525" s="17">
        <f>Vstupy!$B$8+A525/12</f>
        <v>73.583333333333343</v>
      </c>
      <c r="C525" s="18">
        <f t="shared" si="33"/>
        <v>20080224.539546579</v>
      </c>
      <c r="D525" s="18">
        <f>C525*Vstupy!$B$15</f>
        <v>160122.53032226386</v>
      </c>
      <c r="E525" s="18">
        <f>D525*Vstupy!$B$9</f>
        <v>24018.379548339577</v>
      </c>
      <c r="F525" s="18">
        <f t="shared" si="34"/>
        <v>136104.15077392428</v>
      </c>
      <c r="G525" s="18">
        <f>Vstupy!$B$5*(1+Vstupy!$B$16)^A525</f>
        <v>293347.10054679716</v>
      </c>
      <c r="H525" s="18">
        <f>IF(B525&gt;=Vstupy!$B$12,Vstupy!$B$11*(1+Vstupy!$B$16)^A525,0)</f>
        <v>0</v>
      </c>
      <c r="I525" s="18">
        <f t="shared" si="35"/>
        <v>19922981.589773707</v>
      </c>
    </row>
    <row r="526" spans="1:9">
      <c r="A526">
        <f t="shared" si="32"/>
        <v>524</v>
      </c>
      <c r="B526" s="17">
        <f>Vstupy!$B$8+A526/12</f>
        <v>73.666666666666657</v>
      </c>
      <c r="C526" s="18">
        <f t="shared" si="33"/>
        <v>19922981.589773707</v>
      </c>
      <c r="D526" s="18">
        <f>C526*Vstupy!$B$15</f>
        <v>158868.65295931991</v>
      </c>
      <c r="E526" s="18">
        <f>D526*Vstupy!$B$9</f>
        <v>23830.297943897986</v>
      </c>
      <c r="F526" s="18">
        <f t="shared" si="34"/>
        <v>135038.35501542193</v>
      </c>
      <c r="G526" s="18">
        <f>Vstupy!$B$5*(1+Vstupy!$B$16)^A526</f>
        <v>293951.34754415666</v>
      </c>
      <c r="H526" s="18">
        <f>IF(B526&gt;=Vstupy!$B$12,Vstupy!$B$11*(1+Vstupy!$B$16)^A526,0)</f>
        <v>0</v>
      </c>
      <c r="I526" s="18">
        <f t="shared" si="35"/>
        <v>19764068.597244974</v>
      </c>
    </row>
    <row r="527" spans="1:9">
      <c r="A527">
        <f t="shared" si="32"/>
        <v>525</v>
      </c>
      <c r="B527" s="17">
        <f>Vstupy!$B$8+A527/12</f>
        <v>73.75</v>
      </c>
      <c r="C527" s="18">
        <f t="shared" si="33"/>
        <v>19764068.597244974</v>
      </c>
      <c r="D527" s="18">
        <f>C527*Vstupy!$B$15</f>
        <v>157601.45844091845</v>
      </c>
      <c r="E527" s="18">
        <f>D527*Vstupy!$B$9</f>
        <v>23640.218766137765</v>
      </c>
      <c r="F527" s="18">
        <f t="shared" si="34"/>
        <v>133961.23967478069</v>
      </c>
      <c r="G527" s="18">
        <f>Vstupy!$B$5*(1+Vstupy!$B$16)^A527</f>
        <v>294556.83919139719</v>
      </c>
      <c r="H527" s="18">
        <f>IF(B527&gt;=Vstupy!$B$12,Vstupy!$B$11*(1+Vstupy!$B$16)^A527,0)</f>
        <v>0</v>
      </c>
      <c r="I527" s="18">
        <f t="shared" si="35"/>
        <v>19603472.997728359</v>
      </c>
    </row>
    <row r="528" spans="1:9">
      <c r="A528">
        <f t="shared" si="32"/>
        <v>526</v>
      </c>
      <c r="B528" s="17">
        <f>Vstupy!$B$8+A528/12</f>
        <v>73.833333333333343</v>
      </c>
      <c r="C528" s="18">
        <f t="shared" si="33"/>
        <v>19603472.997728359</v>
      </c>
      <c r="D528" s="18">
        <f>C528*Vstupy!$B$15</f>
        <v>156320.84657810899</v>
      </c>
      <c r="E528" s="18">
        <f>D528*Vstupy!$B$9</f>
        <v>23448.126986716346</v>
      </c>
      <c r="F528" s="18">
        <f t="shared" si="34"/>
        <v>132872.71959139264</v>
      </c>
      <c r="G528" s="18">
        <f>Vstupy!$B$5*(1+Vstupy!$B$16)^A528</f>
        <v>295163.57805229392</v>
      </c>
      <c r="H528" s="18">
        <f>IF(B528&gt;=Vstupy!$B$12,Vstupy!$B$11*(1+Vstupy!$B$16)^A528,0)</f>
        <v>0</v>
      </c>
      <c r="I528" s="18">
        <f t="shared" si="35"/>
        <v>19441182.13926746</v>
      </c>
    </row>
    <row r="529" spans="1:9">
      <c r="A529">
        <f t="shared" si="32"/>
        <v>527</v>
      </c>
      <c r="B529" s="17">
        <f>Vstupy!$B$8+A529/12</f>
        <v>73.916666666666657</v>
      </c>
      <c r="C529" s="18">
        <f t="shared" si="33"/>
        <v>19441182.13926746</v>
      </c>
      <c r="D529" s="18">
        <f>C529*Vstupy!$B$15</f>
        <v>155026.71648241443</v>
      </c>
      <c r="E529" s="18">
        <f>D529*Vstupy!$B$9</f>
        <v>23254.007472362162</v>
      </c>
      <c r="F529" s="18">
        <f t="shared" si="34"/>
        <v>131772.70901005226</v>
      </c>
      <c r="G529" s="18">
        <f>Vstupy!$B$5*(1+Vstupy!$B$16)^A529</f>
        <v>295771.56669590261</v>
      </c>
      <c r="H529" s="18">
        <f>IF(B529&gt;=Vstupy!$B$12,Vstupy!$B$11*(1+Vstupy!$B$16)^A529,0)</f>
        <v>0</v>
      </c>
      <c r="I529" s="18">
        <f t="shared" si="35"/>
        <v>19277183.28158161</v>
      </c>
    </row>
    <row r="530" spans="1:9">
      <c r="A530">
        <f t="shared" si="32"/>
        <v>528</v>
      </c>
      <c r="B530" s="17">
        <f>Vstupy!$B$8+A530/12</f>
        <v>74</v>
      </c>
      <c r="C530" s="18">
        <f t="shared" si="33"/>
        <v>19277183.28158161</v>
      </c>
      <c r="D530" s="18">
        <f>C530*Vstupy!$B$15</f>
        <v>153718.96656104765</v>
      </c>
      <c r="E530" s="18">
        <f>D530*Vstupy!$B$9</f>
        <v>23057.844984157146</v>
      </c>
      <c r="F530" s="18">
        <f t="shared" si="34"/>
        <v>130661.12157689051</v>
      </c>
      <c r="G530" s="18">
        <f>Vstupy!$B$5*(1+Vstupy!$B$16)^A530</f>
        <v>296380.80769657105</v>
      </c>
      <c r="H530" s="18">
        <f>IF(B530&gt;=Vstupy!$B$12,Vstupy!$B$11*(1+Vstupy!$B$16)^A530,0)</f>
        <v>0</v>
      </c>
      <c r="I530" s="18">
        <f t="shared" si="35"/>
        <v>19111463.595461931</v>
      </c>
    </row>
    <row r="531" spans="1:9">
      <c r="A531">
        <f t="shared" si="32"/>
        <v>529</v>
      </c>
      <c r="B531" s="17">
        <f>Vstupy!$B$8+A531/12</f>
        <v>74.083333333333343</v>
      </c>
      <c r="C531" s="18">
        <f t="shared" si="33"/>
        <v>19111463.595461931</v>
      </c>
      <c r="D531" s="18">
        <f>C531*Vstupy!$B$15</f>
        <v>152397.49451209549</v>
      </c>
      <c r="E531" s="18">
        <f>D531*Vstupy!$B$9</f>
        <v>22859.624176814323</v>
      </c>
      <c r="F531" s="18">
        <f t="shared" si="34"/>
        <v>129537.87033528117</v>
      </c>
      <c r="G531" s="18">
        <f>Vstupy!$B$5*(1+Vstupy!$B$16)^A531</f>
        <v>296991.30363394972</v>
      </c>
      <c r="H531" s="18">
        <f>IF(B531&gt;=Vstupy!$B$12,Vstupy!$B$11*(1+Vstupy!$B$16)^A531,0)</f>
        <v>0</v>
      </c>
      <c r="I531" s="18">
        <f t="shared" si="35"/>
        <v>18944010.162163261</v>
      </c>
    </row>
    <row r="532" spans="1:9">
      <c r="A532">
        <f t="shared" si="32"/>
        <v>530</v>
      </c>
      <c r="B532" s="17">
        <f>Vstupy!$B$8+A532/12</f>
        <v>74.166666666666657</v>
      </c>
      <c r="C532" s="18">
        <f t="shared" si="33"/>
        <v>18944010.162163261</v>
      </c>
      <c r="D532" s="18">
        <f>C532*Vstupy!$B$15</f>
        <v>151062.19731966982</v>
      </c>
      <c r="E532" s="18">
        <f>D532*Vstupy!$B$9</f>
        <v>22659.329597950473</v>
      </c>
      <c r="F532" s="18">
        <f t="shared" si="34"/>
        <v>128402.86772171935</v>
      </c>
      <c r="G532" s="18">
        <f>Vstupy!$B$5*(1+Vstupy!$B$16)^A532</f>
        <v>297603.05709300278</v>
      </c>
      <c r="H532" s="18">
        <f>IF(B532&gt;=Vstupy!$B$12,Vstupy!$B$11*(1+Vstupy!$B$16)^A532,0)</f>
        <v>0</v>
      </c>
      <c r="I532" s="18">
        <f t="shared" si="35"/>
        <v>18774809.972791977</v>
      </c>
    </row>
    <row r="533" spans="1:9">
      <c r="A533">
        <f t="shared" si="32"/>
        <v>531</v>
      </c>
      <c r="B533" s="17">
        <f>Vstupy!$B$8+A533/12</f>
        <v>74.25</v>
      </c>
      <c r="C533" s="18">
        <f t="shared" si="33"/>
        <v>18774809.972791977</v>
      </c>
      <c r="D533" s="18">
        <f>C533*Vstupy!$B$15</f>
        <v>149712.9712490261</v>
      </c>
      <c r="E533" s="18">
        <f>D533*Vstupy!$B$9</f>
        <v>22456.945687353913</v>
      </c>
      <c r="F533" s="18">
        <f t="shared" si="34"/>
        <v>127256.02556167218</v>
      </c>
      <c r="G533" s="18">
        <f>Vstupy!$B$5*(1+Vstupy!$B$16)^A533</f>
        <v>298216.07066401903</v>
      </c>
      <c r="H533" s="18">
        <f>IF(B533&gt;=Vstupy!$B$12,Vstupy!$B$11*(1+Vstupy!$B$16)^A533,0)</f>
        <v>0</v>
      </c>
      <c r="I533" s="18">
        <f t="shared" si="35"/>
        <v>18603849.927689631</v>
      </c>
    </row>
    <row r="534" spans="1:9">
      <c r="A534">
        <f t="shared" si="32"/>
        <v>532</v>
      </c>
      <c r="B534" s="17">
        <f>Vstupy!$B$8+A534/12</f>
        <v>74.333333333333343</v>
      </c>
      <c r="C534" s="18">
        <f t="shared" si="33"/>
        <v>18603849.927689631</v>
      </c>
      <c r="D534" s="18">
        <f>C534*Vstupy!$B$15</f>
        <v>148349.71184164824</v>
      </c>
      <c r="E534" s="18">
        <f>D534*Vstupy!$B$9</f>
        <v>22252.456776247236</v>
      </c>
      <c r="F534" s="18">
        <f t="shared" si="34"/>
        <v>126097.255065401</v>
      </c>
      <c r="G534" s="18">
        <f>Vstupy!$B$5*(1+Vstupy!$B$16)^A534</f>
        <v>298830.3469426228</v>
      </c>
      <c r="H534" s="18">
        <f>IF(B534&gt;=Vstupy!$B$12,Vstupy!$B$11*(1+Vstupy!$B$16)^A534,0)</f>
        <v>0</v>
      </c>
      <c r="I534" s="18">
        <f t="shared" si="35"/>
        <v>18431116.835812408</v>
      </c>
    </row>
    <row r="535" spans="1:9">
      <c r="A535">
        <f t="shared" si="32"/>
        <v>533</v>
      </c>
      <c r="B535" s="17">
        <f>Vstupy!$B$8+A535/12</f>
        <v>74.416666666666657</v>
      </c>
      <c r="C535" s="18">
        <f t="shared" si="33"/>
        <v>18431116.835812408</v>
      </c>
      <c r="D535" s="18">
        <f>C535*Vstupy!$B$15</f>
        <v>146972.31391030055</v>
      </c>
      <c r="E535" s="18">
        <f>D535*Vstupy!$B$9</f>
        <v>22045.847086545084</v>
      </c>
      <c r="F535" s="18">
        <f t="shared" si="34"/>
        <v>124926.46682375547</v>
      </c>
      <c r="G535" s="18">
        <f>Vstupy!$B$5*(1+Vstupy!$B$16)^A535</f>
        <v>299445.88852978486</v>
      </c>
      <c r="H535" s="18">
        <f>IF(B535&gt;=Vstupy!$B$12,Vstupy!$B$11*(1+Vstupy!$B$16)^A535,0)</f>
        <v>0</v>
      </c>
      <c r="I535" s="18">
        <f t="shared" si="35"/>
        <v>18256597.41410638</v>
      </c>
    </row>
    <row r="536" spans="1:9">
      <c r="A536">
        <f t="shared" si="32"/>
        <v>534</v>
      </c>
      <c r="B536" s="17">
        <f>Vstupy!$B$8+A536/12</f>
        <v>74.5</v>
      </c>
      <c r="C536" s="18">
        <f t="shared" si="33"/>
        <v>18256597.41410638</v>
      </c>
      <c r="D536" s="18">
        <f>C536*Vstupy!$B$15</f>
        <v>145580.6715340456</v>
      </c>
      <c r="E536" s="18">
        <f>D536*Vstupy!$B$9</f>
        <v>21837.100730106838</v>
      </c>
      <c r="F536" s="18">
        <f t="shared" si="34"/>
        <v>123743.57080393875</v>
      </c>
      <c r="G536" s="18">
        <f>Vstupy!$B$5*(1+Vstupy!$B$16)^A536</f>
        <v>300062.6980318338</v>
      </c>
      <c r="H536" s="18">
        <f>IF(B536&gt;=Vstupy!$B$12,Vstupy!$B$11*(1+Vstupy!$B$16)^A536,0)</f>
        <v>0</v>
      </c>
      <c r="I536" s="18">
        <f t="shared" si="35"/>
        <v>18080278.286878485</v>
      </c>
    </row>
    <row r="537" spans="1:9">
      <c r="A537">
        <f t="shared" si="32"/>
        <v>535</v>
      </c>
      <c r="B537" s="17">
        <f>Vstupy!$B$8+A537/12</f>
        <v>74.583333333333343</v>
      </c>
      <c r="C537" s="18">
        <f t="shared" si="33"/>
        <v>18080278.286878485</v>
      </c>
      <c r="D537" s="18">
        <f>C537*Vstupy!$B$15</f>
        <v>144174.67805322862</v>
      </c>
      <c r="E537" s="18">
        <f>D537*Vstupy!$B$9</f>
        <v>21626.201707984292</v>
      </c>
      <c r="F537" s="18">
        <f t="shared" si="34"/>
        <v>122548.47634524433</v>
      </c>
      <c r="G537" s="18">
        <f>Vstupy!$B$5*(1+Vstupy!$B$16)^A537</f>
        <v>300680.77806046669</v>
      </c>
      <c r="H537" s="18">
        <f>IF(B537&gt;=Vstupy!$B$12,Vstupy!$B$11*(1+Vstupy!$B$16)^A537,0)</f>
        <v>0</v>
      </c>
      <c r="I537" s="18">
        <f t="shared" si="35"/>
        <v>17902145.985163264</v>
      </c>
    </row>
    <row r="538" spans="1:9">
      <c r="A538">
        <f t="shared" si="32"/>
        <v>536</v>
      </c>
      <c r="B538" s="17">
        <f>Vstupy!$B$8+A538/12</f>
        <v>74.666666666666657</v>
      </c>
      <c r="C538" s="18">
        <f t="shared" si="33"/>
        <v>17902145.985163264</v>
      </c>
      <c r="D538" s="18">
        <f>C538*Vstupy!$B$15</f>
        <v>142754.22606442758</v>
      </c>
      <c r="E538" s="18">
        <f>D538*Vstupy!$B$9</f>
        <v>21413.133909664135</v>
      </c>
      <c r="F538" s="18">
        <f t="shared" si="34"/>
        <v>121341.09215476345</v>
      </c>
      <c r="G538" s="18">
        <f>Vstupy!$B$5*(1+Vstupy!$B$16)^A538</f>
        <v>301300.13123276015</v>
      </c>
      <c r="H538" s="18">
        <f>IF(B538&gt;=Vstupy!$B$12,Vstupy!$B$11*(1+Vstupy!$B$16)^A538,0)</f>
        <v>0</v>
      </c>
      <c r="I538" s="18">
        <f t="shared" si="35"/>
        <v>17722186.946085267</v>
      </c>
    </row>
    <row r="539" spans="1:9">
      <c r="A539">
        <f t="shared" si="32"/>
        <v>537</v>
      </c>
      <c r="B539" s="17">
        <f>Vstupy!$B$8+A539/12</f>
        <v>74.75</v>
      </c>
      <c r="C539" s="18">
        <f t="shared" si="33"/>
        <v>17722186.946085267</v>
      </c>
      <c r="D539" s="18">
        <f>C539*Vstupy!$B$15</f>
        <v>141319.20741536905</v>
      </c>
      <c r="E539" s="18">
        <f>D539*Vstupy!$B$9</f>
        <v>21197.881112305357</v>
      </c>
      <c r="F539" s="18">
        <f t="shared" si="34"/>
        <v>120121.32630306369</v>
      </c>
      <c r="G539" s="18">
        <f>Vstupy!$B$5*(1+Vstupy!$B$16)^A539</f>
        <v>301920.76017118181</v>
      </c>
      <c r="H539" s="18">
        <f>IF(B539&gt;=Vstupy!$B$12,Vstupy!$B$11*(1+Vstupy!$B$16)^A539,0)</f>
        <v>0</v>
      </c>
      <c r="I539" s="18">
        <f t="shared" si="35"/>
        <v>17540387.512217149</v>
      </c>
    </row>
    <row r="540" spans="1:9">
      <c r="A540">
        <f t="shared" si="32"/>
        <v>538</v>
      </c>
      <c r="B540" s="17">
        <f>Vstupy!$B$8+A540/12</f>
        <v>74.833333333333343</v>
      </c>
      <c r="C540" s="18">
        <f t="shared" si="33"/>
        <v>17540387.512217149</v>
      </c>
      <c r="D540" s="18">
        <f>C540*Vstupy!$B$15</f>
        <v>139869.5131998095</v>
      </c>
      <c r="E540" s="18">
        <f>D540*Vstupy!$B$9</f>
        <v>20980.426979971424</v>
      </c>
      <c r="F540" s="18">
        <f t="shared" si="34"/>
        <v>118889.08621983808</v>
      </c>
      <c r="G540" s="18">
        <f>Vstupy!$B$5*(1+Vstupy!$B$16)^A540</f>
        <v>302542.66750360088</v>
      </c>
      <c r="H540" s="18">
        <f>IF(B540&gt;=Vstupy!$B$12,Vstupy!$B$11*(1+Vstupy!$B$16)^A540,0)</f>
        <v>0</v>
      </c>
      <c r="I540" s="18">
        <f t="shared" si="35"/>
        <v>17356733.93093339</v>
      </c>
    </row>
    <row r="541" spans="1:9">
      <c r="A541">
        <f t="shared" si="32"/>
        <v>539</v>
      </c>
      <c r="B541" s="17">
        <f>Vstupy!$B$8+A541/12</f>
        <v>74.916666666666657</v>
      </c>
      <c r="C541" s="18">
        <f t="shared" si="33"/>
        <v>17356733.93093339</v>
      </c>
      <c r="D541" s="18">
        <f>C541*Vstupy!$B$15</f>
        <v>138405.03375238171</v>
      </c>
      <c r="E541" s="18">
        <f>D541*Vstupy!$B$9</f>
        <v>20760.755062857257</v>
      </c>
      <c r="F541" s="18">
        <f t="shared" si="34"/>
        <v>117644.27868952445</v>
      </c>
      <c r="G541" s="18">
        <f>Vstupy!$B$5*(1+Vstupy!$B$16)^A541</f>
        <v>303165.85586329974</v>
      </c>
      <c r="H541" s="18">
        <f>IF(B541&gt;=Vstupy!$B$12,Vstupy!$B$11*(1+Vstupy!$B$16)^A541,0)</f>
        <v>0</v>
      </c>
      <c r="I541" s="18">
        <f t="shared" si="35"/>
        <v>17171212.353759617</v>
      </c>
    </row>
    <row r="542" spans="1:9">
      <c r="A542">
        <f t="shared" si="32"/>
        <v>540</v>
      </c>
      <c r="B542" s="17">
        <f>Vstupy!$B$8+A542/12</f>
        <v>75</v>
      </c>
      <c r="C542" s="18">
        <f t="shared" si="33"/>
        <v>17171212.353759617</v>
      </c>
      <c r="D542" s="18">
        <f>C542*Vstupy!$B$15</f>
        <v>136925.65864340632</v>
      </c>
      <c r="E542" s="18">
        <f>D542*Vstupy!$B$9</f>
        <v>20538.848796510949</v>
      </c>
      <c r="F542" s="18">
        <f t="shared" si="34"/>
        <v>116386.80984689537</v>
      </c>
      <c r="G542" s="18">
        <f>Vstupy!$B$5*(1+Vstupy!$B$16)^A542</f>
        <v>303790.32788898487</v>
      </c>
      <c r="H542" s="18">
        <f>IF(B542&gt;=Vstupy!$B$12,Vstupy!$B$11*(1+Vstupy!$B$16)^A542,0)</f>
        <v>0</v>
      </c>
      <c r="I542" s="18">
        <f t="shared" si="35"/>
        <v>16983808.835717529</v>
      </c>
    </row>
    <row r="543" spans="1:9">
      <c r="A543">
        <f t="shared" si="32"/>
        <v>541</v>
      </c>
      <c r="B543" s="17">
        <f>Vstupy!$B$8+A543/12</f>
        <v>75.083333333333343</v>
      </c>
      <c r="C543" s="18">
        <f t="shared" si="33"/>
        <v>16983808.835717529</v>
      </c>
      <c r="D543" s="18">
        <f>C543*Vstupy!$B$15</f>
        <v>135431.27667366812</v>
      </c>
      <c r="E543" s="18">
        <f>D543*Vstupy!$B$9</f>
        <v>20314.691501050216</v>
      </c>
      <c r="F543" s="18">
        <f t="shared" si="34"/>
        <v>115116.58517261791</v>
      </c>
      <c r="G543" s="18">
        <f>Vstupy!$B$5*(1+Vstupy!$B$16)^A543</f>
        <v>304416.086224798</v>
      </c>
      <c r="H543" s="18">
        <f>IF(B543&gt;=Vstupy!$B$12,Vstupy!$B$11*(1+Vstupy!$B$16)^A543,0)</f>
        <v>0</v>
      </c>
      <c r="I543" s="18">
        <f t="shared" si="35"/>
        <v>16794509.334665351</v>
      </c>
    </row>
    <row r="544" spans="1:9">
      <c r="A544">
        <f t="shared" si="32"/>
        <v>542</v>
      </c>
      <c r="B544" s="17">
        <f>Vstupy!$B$8+A544/12</f>
        <v>75.166666666666657</v>
      </c>
      <c r="C544" s="18">
        <f t="shared" si="33"/>
        <v>16794509.334665351</v>
      </c>
      <c r="D544" s="18">
        <f>C544*Vstupy!$B$15</f>
        <v>133921.77586915664</v>
      </c>
      <c r="E544" s="18">
        <f>D544*Vstupy!$B$9</f>
        <v>20088.266380373494</v>
      </c>
      <c r="F544" s="18">
        <f t="shared" si="34"/>
        <v>113833.50948878315</v>
      </c>
      <c r="G544" s="18">
        <f>Vstupy!$B$5*(1+Vstupy!$B$16)^A544</f>
        <v>305043.13352032739</v>
      </c>
      <c r="H544" s="18">
        <f>IF(B544&gt;=Vstupy!$B$12,Vstupy!$B$11*(1+Vstupy!$B$16)^A544,0)</f>
        <v>0</v>
      </c>
      <c r="I544" s="18">
        <f t="shared" si="35"/>
        <v>16603299.710633807</v>
      </c>
    </row>
    <row r="545" spans="1:9">
      <c r="A545">
        <f t="shared" si="32"/>
        <v>543</v>
      </c>
      <c r="B545" s="17">
        <f>Vstupy!$B$8+A545/12</f>
        <v>75.25</v>
      </c>
      <c r="C545" s="18">
        <f t="shared" si="33"/>
        <v>16603299.710633807</v>
      </c>
      <c r="D545" s="18">
        <f>C545*Vstupy!$B$15</f>
        <v>132397.04347577121</v>
      </c>
      <c r="E545" s="18">
        <f>D545*Vstupy!$B$9</f>
        <v>19859.556521365681</v>
      </c>
      <c r="F545" s="18">
        <f t="shared" si="34"/>
        <v>112537.48695440553</v>
      </c>
      <c r="G545" s="18">
        <f>Vstupy!$B$5*(1+Vstupy!$B$16)^A545</f>
        <v>305671.47243061912</v>
      </c>
      <c r="H545" s="18">
        <f>IF(B545&gt;=Vstupy!$B$12,Vstupy!$B$11*(1+Vstupy!$B$16)^A545,0)</f>
        <v>0</v>
      </c>
      <c r="I545" s="18">
        <f t="shared" si="35"/>
        <v>16410165.725157594</v>
      </c>
    </row>
    <row r="546" spans="1:9">
      <c r="A546">
        <f t="shared" si="32"/>
        <v>544</v>
      </c>
      <c r="B546" s="17">
        <f>Vstupy!$B$8+A546/12</f>
        <v>75.333333333333343</v>
      </c>
      <c r="C546" s="18">
        <f t="shared" si="33"/>
        <v>16410165.725157594</v>
      </c>
      <c r="D546" s="18">
        <f>C546*Vstupy!$B$15</f>
        <v>130856.96595399003</v>
      </c>
      <c r="E546" s="18">
        <f>D546*Vstupy!$B$9</f>
        <v>19628.544893098504</v>
      </c>
      <c r="F546" s="18">
        <f t="shared" si="34"/>
        <v>111228.42106089153</v>
      </c>
      <c r="G546" s="18">
        <f>Vstupy!$B$5*(1+Vstupy!$B$16)^A546</f>
        <v>306301.10561618791</v>
      </c>
      <c r="H546" s="18">
        <f>IF(B546&gt;=Vstupy!$B$12,Vstupy!$B$11*(1+Vstupy!$B$16)^A546,0)</f>
        <v>0</v>
      </c>
      <c r="I546" s="18">
        <f t="shared" si="35"/>
        <v>16215093.040602298</v>
      </c>
    </row>
    <row r="547" spans="1:9">
      <c r="A547">
        <f t="shared" si="32"/>
        <v>545</v>
      </c>
      <c r="B547" s="17">
        <f>Vstupy!$B$8+A547/12</f>
        <v>75.416666666666657</v>
      </c>
      <c r="C547" s="18">
        <f t="shared" si="33"/>
        <v>16215093.040602298</v>
      </c>
      <c r="D547" s="18">
        <f>C547*Vstupy!$B$15</f>
        <v>129301.42897350286</v>
      </c>
      <c r="E547" s="18">
        <f>D547*Vstupy!$B$9</f>
        <v>19395.214346025426</v>
      </c>
      <c r="F547" s="18">
        <f t="shared" si="34"/>
        <v>109906.21462747743</v>
      </c>
      <c r="G547" s="18">
        <f>Vstupy!$B$5*(1+Vstupy!$B$16)^A547</f>
        <v>306932.03574302903</v>
      </c>
      <c r="H547" s="18">
        <f>IF(B547&gt;=Vstupy!$B$12,Vstupy!$B$11*(1+Vstupy!$B$16)^A547,0)</f>
        <v>0</v>
      </c>
      <c r="I547" s="18">
        <f t="shared" si="35"/>
        <v>16018067.219486747</v>
      </c>
    </row>
    <row r="548" spans="1:9">
      <c r="A548">
        <f t="shared" si="32"/>
        <v>546</v>
      </c>
      <c r="B548" s="17">
        <f>Vstupy!$B$8+A548/12</f>
        <v>75.5</v>
      </c>
      <c r="C548" s="18">
        <f t="shared" si="33"/>
        <v>16018067.219486747</v>
      </c>
      <c r="D548" s="18">
        <f>C548*Vstupy!$B$15</f>
        <v>127730.31740780738</v>
      </c>
      <c r="E548" s="18">
        <f>D548*Vstupy!$B$9</f>
        <v>19159.547611171107</v>
      </c>
      <c r="F548" s="18">
        <f t="shared" si="34"/>
        <v>108570.76979663628</v>
      </c>
      <c r="G548" s="18">
        <f>Vstupy!$B$5*(1+Vstupy!$B$16)^A548</f>
        <v>307564.26548262918</v>
      </c>
      <c r="H548" s="18">
        <f>IF(B548&gt;=Vstupy!$B$12,Vstupy!$B$11*(1+Vstupy!$B$16)^A548,0)</f>
        <v>0</v>
      </c>
      <c r="I548" s="18">
        <f t="shared" si="35"/>
        <v>15819073.723800754</v>
      </c>
    </row>
    <row r="549" spans="1:9">
      <c r="A549">
        <f t="shared" si="32"/>
        <v>547</v>
      </c>
      <c r="B549" s="17">
        <f>Vstupy!$B$8+A549/12</f>
        <v>75.583333333333343</v>
      </c>
      <c r="C549" s="18">
        <f t="shared" si="33"/>
        <v>15819073.723800754</v>
      </c>
      <c r="D549" s="18">
        <f>C549*Vstupy!$B$15</f>
        <v>126143.51532876882</v>
      </c>
      <c r="E549" s="18">
        <f>D549*Vstupy!$B$9</f>
        <v>18921.527299315323</v>
      </c>
      <c r="F549" s="18">
        <f t="shared" si="34"/>
        <v>107221.9880294535</v>
      </c>
      <c r="G549" s="18">
        <f>Vstupy!$B$5*(1+Vstupy!$B$16)^A549</f>
        <v>308197.79751197784</v>
      </c>
      <c r="H549" s="18">
        <f>IF(B549&gt;=Vstupy!$B$12,Vstupy!$B$11*(1+Vstupy!$B$16)^A549,0)</f>
        <v>0</v>
      </c>
      <c r="I549" s="18">
        <f t="shared" si="35"/>
        <v>15618097.91431823</v>
      </c>
    </row>
    <row r="550" spans="1:9">
      <c r="A550">
        <f t="shared" si="32"/>
        <v>548</v>
      </c>
      <c r="B550" s="17">
        <f>Vstupy!$B$8+A550/12</f>
        <v>75.666666666666657</v>
      </c>
      <c r="C550" s="18">
        <f t="shared" si="33"/>
        <v>15618097.91431823</v>
      </c>
      <c r="D550" s="18">
        <f>C550*Vstupy!$B$15</f>
        <v>124540.90600114256</v>
      </c>
      <c r="E550" s="18">
        <f>D550*Vstupy!$B$9</f>
        <v>18681.135900171383</v>
      </c>
      <c r="F550" s="18">
        <f t="shared" si="34"/>
        <v>105859.77010097117</v>
      </c>
      <c r="G550" s="18">
        <f>Vstupy!$B$5*(1+Vstupy!$B$16)^A550</f>
        <v>308832.63451357867</v>
      </c>
      <c r="H550" s="18">
        <f>IF(B550&gt;=Vstupy!$B$12,Vstupy!$B$11*(1+Vstupy!$B$16)^A550,0)</f>
        <v>0</v>
      </c>
      <c r="I550" s="18">
        <f t="shared" si="35"/>
        <v>15415125.049905622</v>
      </c>
    </row>
    <row r="551" spans="1:9">
      <c r="A551">
        <f t="shared" si="32"/>
        <v>549</v>
      </c>
      <c r="B551" s="17">
        <f>Vstupy!$B$8+A551/12</f>
        <v>75.75</v>
      </c>
      <c r="C551" s="18">
        <f t="shared" si="33"/>
        <v>15415125.049905622</v>
      </c>
      <c r="D551" s="18">
        <f>C551*Vstupy!$B$15</f>
        <v>122922.37187705957</v>
      </c>
      <c r="E551" s="18">
        <f>D551*Vstupy!$B$9</f>
        <v>18438.355781558934</v>
      </c>
      <c r="F551" s="18">
        <f t="shared" si="34"/>
        <v>104484.01609550064</v>
      </c>
      <c r="G551" s="18">
        <f>Vstupy!$B$5*(1+Vstupy!$B$16)^A551</f>
        <v>309468.77917546086</v>
      </c>
      <c r="H551" s="18">
        <f>IF(B551&gt;=Vstupy!$B$12,Vstupy!$B$11*(1+Vstupy!$B$16)^A551,0)</f>
        <v>0</v>
      </c>
      <c r="I551" s="18">
        <f t="shared" si="35"/>
        <v>15210140.286825662</v>
      </c>
    </row>
    <row r="552" spans="1:9">
      <c r="A552">
        <f t="shared" si="32"/>
        <v>550</v>
      </c>
      <c r="B552" s="17">
        <f>Vstupy!$B$8+A552/12</f>
        <v>75.833333333333343</v>
      </c>
      <c r="C552" s="18">
        <f t="shared" si="33"/>
        <v>15210140.286825662</v>
      </c>
      <c r="D552" s="18">
        <f>C552*Vstupy!$B$15</f>
        <v>121287.79459047441</v>
      </c>
      <c r="E552" s="18">
        <f>D552*Vstupy!$B$9</f>
        <v>18193.169188571163</v>
      </c>
      <c r="F552" s="18">
        <f t="shared" si="34"/>
        <v>103094.62540190325</v>
      </c>
      <c r="G552" s="18">
        <f>Vstupy!$B$5*(1+Vstupy!$B$16)^A552</f>
        <v>310106.23419119039</v>
      </c>
      <c r="H552" s="18">
        <f>IF(B552&gt;=Vstupy!$B$12,Vstupy!$B$11*(1+Vstupy!$B$16)^A552,0)</f>
        <v>0</v>
      </c>
      <c r="I552" s="18">
        <f t="shared" si="35"/>
        <v>15003128.678036375</v>
      </c>
    </row>
    <row r="553" spans="1:9">
      <c r="A553">
        <f t="shared" si="32"/>
        <v>551</v>
      </c>
      <c r="B553" s="17">
        <f>Vstupy!$B$8+A553/12</f>
        <v>75.916666666666657</v>
      </c>
      <c r="C553" s="18">
        <f t="shared" si="33"/>
        <v>15003128.678036375</v>
      </c>
      <c r="D553" s="18">
        <f>C553*Vstupy!$B$15</f>
        <v>119637.05495157535</v>
      </c>
      <c r="E553" s="18">
        <f>D553*Vstupy!$B$9</f>
        <v>17945.558242736301</v>
      </c>
      <c r="F553" s="18">
        <f t="shared" si="34"/>
        <v>101691.49670883905</v>
      </c>
      <c r="G553" s="18">
        <f>Vstupy!$B$5*(1+Vstupy!$B$16)^A553</f>
        <v>310745.00225988182</v>
      </c>
      <c r="H553" s="18">
        <f>IF(B553&gt;=Vstupy!$B$12,Vstupy!$B$11*(1+Vstupy!$B$16)^A553,0)</f>
        <v>0</v>
      </c>
      <c r="I553" s="18">
        <f t="shared" si="35"/>
        <v>14794075.172485331</v>
      </c>
    </row>
    <row r="554" spans="1:9">
      <c r="A554">
        <f t="shared" si="32"/>
        <v>552</v>
      </c>
      <c r="B554" s="17">
        <f>Vstupy!$B$8+A554/12</f>
        <v>76</v>
      </c>
      <c r="C554" s="18">
        <f t="shared" si="33"/>
        <v>14794075.172485331</v>
      </c>
      <c r="D554" s="18">
        <f>C554*Vstupy!$B$15</f>
        <v>117970.03294115671</v>
      </c>
      <c r="E554" s="18">
        <f>D554*Vstupy!$B$9</f>
        <v>17695.504941173505</v>
      </c>
      <c r="F554" s="18">
        <f t="shared" si="34"/>
        <v>100274.5279999832</v>
      </c>
      <c r="G554" s="18">
        <f>Vstupy!$B$5*(1+Vstupy!$B$16)^A554</f>
        <v>311385.08608620905</v>
      </c>
      <c r="H554" s="18">
        <f>IF(B554&gt;=Vstupy!$B$12,Vstupy!$B$11*(1+Vstupy!$B$16)^A554,0)</f>
        <v>0</v>
      </c>
      <c r="I554" s="18">
        <f t="shared" si="35"/>
        <v>14582964.614399105</v>
      </c>
    </row>
    <row r="555" spans="1:9">
      <c r="A555">
        <f t="shared" si="32"/>
        <v>553</v>
      </c>
      <c r="B555" s="17">
        <f>Vstupy!$B$8+A555/12</f>
        <v>76.083333333333343</v>
      </c>
      <c r="C555" s="18">
        <f t="shared" si="33"/>
        <v>14582964.614399105</v>
      </c>
      <c r="D555" s="18">
        <f>C555*Vstupy!$B$15</f>
        <v>116286.6077049529</v>
      </c>
      <c r="E555" s="18">
        <f>D555*Vstupy!$B$9</f>
        <v>17442.991155742933</v>
      </c>
      <c r="F555" s="18">
        <f t="shared" si="34"/>
        <v>98843.616549209968</v>
      </c>
      <c r="G555" s="18">
        <f>Vstupy!$B$5*(1+Vstupy!$B$16)^A555</f>
        <v>312026.48838041758</v>
      </c>
      <c r="H555" s="18">
        <f>IF(B555&gt;=Vstupy!$B$12,Vstupy!$B$11*(1+Vstupy!$B$16)^A555,0)</f>
        <v>0</v>
      </c>
      <c r="I555" s="18">
        <f t="shared" si="35"/>
        <v>14369781.742567899</v>
      </c>
    </row>
    <row r="556" spans="1:9">
      <c r="A556">
        <f t="shared" si="32"/>
        <v>554</v>
      </c>
      <c r="B556" s="17">
        <f>Vstupy!$B$8+A556/12</f>
        <v>76.166666666666657</v>
      </c>
      <c r="C556" s="18">
        <f t="shared" si="33"/>
        <v>14369781.742567899</v>
      </c>
      <c r="D556" s="18">
        <f>C556*Vstupy!$B$15</f>
        <v>114586.65754793386</v>
      </c>
      <c r="E556" s="18">
        <f>D556*Vstupy!$B$9</f>
        <v>17187.99863219008</v>
      </c>
      <c r="F556" s="18">
        <f t="shared" si="34"/>
        <v>97398.658915743785</v>
      </c>
      <c r="G556" s="18">
        <f>Vstupy!$B$5*(1+Vstupy!$B$16)^A556</f>
        <v>312669.21185833518</v>
      </c>
      <c r="H556" s="18">
        <f>IF(B556&gt;=Vstupy!$B$12,Vstupy!$B$11*(1+Vstupy!$B$16)^A556,0)</f>
        <v>0</v>
      </c>
      <c r="I556" s="18">
        <f t="shared" si="35"/>
        <v>14154511.189625306</v>
      </c>
    </row>
    <row r="557" spans="1:9">
      <c r="A557">
        <f t="shared" si="32"/>
        <v>555</v>
      </c>
      <c r="B557" s="17">
        <f>Vstupy!$B$8+A557/12</f>
        <v>76.25</v>
      </c>
      <c r="C557" s="18">
        <f t="shared" si="33"/>
        <v>14154511.189625306</v>
      </c>
      <c r="D557" s="18">
        <f>C557*Vstupy!$B$15</f>
        <v>112870.05992856187</v>
      </c>
      <c r="E557" s="18">
        <f>D557*Vstupy!$B$9</f>
        <v>16930.508989284281</v>
      </c>
      <c r="F557" s="18">
        <f t="shared" si="34"/>
        <v>95939.550939277586</v>
      </c>
      <c r="G557" s="18">
        <f>Vstupy!$B$5*(1+Vstupy!$B$16)^A557</f>
        <v>313313.25924138416</v>
      </c>
      <c r="H557" s="18">
        <f>IF(B557&gt;=Vstupy!$B$12,Vstupy!$B$11*(1+Vstupy!$B$16)^A557,0)</f>
        <v>0</v>
      </c>
      <c r="I557" s="18">
        <f t="shared" si="35"/>
        <v>13937137.481323199</v>
      </c>
    </row>
    <row r="558" spans="1:9">
      <c r="A558">
        <f t="shared" si="32"/>
        <v>556</v>
      </c>
      <c r="B558" s="17">
        <f>Vstupy!$B$8+A558/12</f>
        <v>76.333333333333343</v>
      </c>
      <c r="C558" s="18">
        <f t="shared" si="33"/>
        <v>13937137.481323199</v>
      </c>
      <c r="D558" s="18">
        <f>C558*Vstupy!$B$15</f>
        <v>111136.69145300931</v>
      </c>
      <c r="E558" s="18">
        <f>D558*Vstupy!$B$9</f>
        <v>16670.503717951397</v>
      </c>
      <c r="F558" s="18">
        <f t="shared" si="34"/>
        <v>94466.187735057902</v>
      </c>
      <c r="G558" s="18">
        <f>Vstupy!$B$5*(1+Vstupy!$B$16)^A558</f>
        <v>313958.63325659221</v>
      </c>
      <c r="H558" s="18">
        <f>IF(B558&gt;=Vstupy!$B$12,Vstupy!$B$11*(1+Vstupy!$B$16)^A558,0)</f>
        <v>0</v>
      </c>
      <c r="I558" s="18">
        <f t="shared" si="35"/>
        <v>13717645.035801666</v>
      </c>
    </row>
    <row r="559" spans="1:9">
      <c r="A559">
        <f t="shared" si="32"/>
        <v>557</v>
      </c>
      <c r="B559" s="17">
        <f>Vstupy!$B$8+A559/12</f>
        <v>76.416666666666657</v>
      </c>
      <c r="C559" s="18">
        <f t="shared" si="33"/>
        <v>13717645.035801666</v>
      </c>
      <c r="D559" s="18">
        <f>C559*Vstupy!$B$15</f>
        <v>109386.42786933709</v>
      </c>
      <c r="E559" s="18">
        <f>D559*Vstupy!$B$9</f>
        <v>16407.964180400562</v>
      </c>
      <c r="F559" s="18">
        <f t="shared" si="34"/>
        <v>92978.463688936521</v>
      </c>
      <c r="G559" s="18">
        <f>Vstupy!$B$5*(1+Vstupy!$B$16)^A559</f>
        <v>314605.33663660433</v>
      </c>
      <c r="H559" s="18">
        <f>IF(B559&gt;=Vstupy!$B$12,Vstupy!$B$11*(1+Vstupy!$B$16)^A559,0)</f>
        <v>0</v>
      </c>
      <c r="I559" s="18">
        <f t="shared" si="35"/>
        <v>13496018.162853997</v>
      </c>
    </row>
    <row r="560" spans="1:9">
      <c r="A560">
        <f t="shared" si="32"/>
        <v>558</v>
      </c>
      <c r="B560" s="17">
        <f>Vstupy!$B$8+A560/12</f>
        <v>76.5</v>
      </c>
      <c r="C560" s="18">
        <f t="shared" si="33"/>
        <v>13496018.162853997</v>
      </c>
      <c r="D560" s="18">
        <f>C560*Vstupy!$B$15</f>
        <v>107619.14406163356</v>
      </c>
      <c r="E560" s="18">
        <f>D560*Vstupy!$B$9</f>
        <v>16142.871609245034</v>
      </c>
      <c r="F560" s="18">
        <f t="shared" si="34"/>
        <v>91476.272452388526</v>
      </c>
      <c r="G560" s="18">
        <f>Vstupy!$B$5*(1+Vstupy!$B$16)^A560</f>
        <v>315253.37211969454</v>
      </c>
      <c r="H560" s="18">
        <f>IF(B560&gt;=Vstupy!$B$12,Vstupy!$B$11*(1+Vstupy!$B$16)^A560,0)</f>
        <v>0</v>
      </c>
      <c r="I560" s="18">
        <f t="shared" si="35"/>
        <v>13272241.06318669</v>
      </c>
    </row>
    <row r="561" spans="1:9">
      <c r="A561">
        <f t="shared" si="32"/>
        <v>559</v>
      </c>
      <c r="B561" s="17">
        <f>Vstupy!$B$8+A561/12</f>
        <v>76.583333333333343</v>
      </c>
      <c r="C561" s="18">
        <f t="shared" si="33"/>
        <v>13272241.06318669</v>
      </c>
      <c r="D561" s="18">
        <f>C561*Vstupy!$B$15</f>
        <v>105834.71404411367</v>
      </c>
      <c r="E561" s="18">
        <f>D561*Vstupy!$B$9</f>
        <v>15875.20710661705</v>
      </c>
      <c r="F561" s="18">
        <f t="shared" si="34"/>
        <v>89959.506937496626</v>
      </c>
      <c r="G561" s="18">
        <f>Vstupy!$B$5*(1+Vstupy!$B$16)^A561</f>
        <v>315902.74244977691</v>
      </c>
      <c r="H561" s="18">
        <f>IF(B561&gt;=Vstupy!$B$12,Vstupy!$B$11*(1+Vstupy!$B$16)^A561,0)</f>
        <v>0</v>
      </c>
      <c r="I561" s="18">
        <f t="shared" si="35"/>
        <v>13046297.827674409</v>
      </c>
    </row>
    <row r="562" spans="1:9">
      <c r="A562">
        <f t="shared" si="32"/>
        <v>560</v>
      </c>
      <c r="B562" s="17">
        <f>Vstupy!$B$8+A562/12</f>
        <v>76.666666666666657</v>
      </c>
      <c r="C562" s="18">
        <f t="shared" si="33"/>
        <v>13046297.827674409</v>
      </c>
      <c r="D562" s="18">
        <f>C562*Vstupy!$B$15</f>
        <v>104033.01095517786</v>
      </c>
      <c r="E562" s="18">
        <f>D562*Vstupy!$B$9</f>
        <v>15604.951643276678</v>
      </c>
      <c r="F562" s="18">
        <f t="shared" si="34"/>
        <v>88428.059311901176</v>
      </c>
      <c r="G562" s="18">
        <f>Vstupy!$B$5*(1+Vstupy!$B$16)^A562</f>
        <v>316553.45037641772</v>
      </c>
      <c r="H562" s="18">
        <f>IF(B562&gt;=Vstupy!$B$12,Vstupy!$B$11*(1+Vstupy!$B$16)^A562,0)</f>
        <v>0</v>
      </c>
      <c r="I562" s="18">
        <f t="shared" si="35"/>
        <v>12818172.436609892</v>
      </c>
    </row>
    <row r="563" spans="1:9">
      <c r="A563">
        <f t="shared" si="32"/>
        <v>561</v>
      </c>
      <c r="B563" s="17">
        <f>Vstupy!$B$8+A563/12</f>
        <v>76.75</v>
      </c>
      <c r="C563" s="18">
        <f t="shared" si="33"/>
        <v>12818172.436609892</v>
      </c>
      <c r="D563" s="18">
        <f>C563*Vstupy!$B$15</f>
        <v>102213.90705143081</v>
      </c>
      <c r="E563" s="18">
        <f>D563*Vstupy!$B$9</f>
        <v>15332.086057714621</v>
      </c>
      <c r="F563" s="18">
        <f t="shared" si="34"/>
        <v>86881.820993716188</v>
      </c>
      <c r="G563" s="18">
        <f>Vstupy!$B$5*(1+Vstupy!$B$16)^A563</f>
        <v>317205.49865484692</v>
      </c>
      <c r="H563" s="18">
        <f>IF(B563&gt;=Vstupy!$B$12,Vstupy!$B$11*(1+Vstupy!$B$16)^A563,0)</f>
        <v>0</v>
      </c>
      <c r="I563" s="18">
        <f t="shared" si="35"/>
        <v>12587848.758948762</v>
      </c>
    </row>
    <row r="564" spans="1:9">
      <c r="A564">
        <f t="shared" si="32"/>
        <v>562</v>
      </c>
      <c r="B564" s="17">
        <f>Vstupy!$B$8+A564/12</f>
        <v>76.833333333333343</v>
      </c>
      <c r="C564" s="18">
        <f t="shared" si="33"/>
        <v>12587848.758948762</v>
      </c>
      <c r="D564" s="18">
        <f>C564*Vstupy!$B$15</f>
        <v>100377.2737016594</v>
      </c>
      <c r="E564" s="18">
        <f>D564*Vstupy!$B$9</f>
        <v>15056.591055248909</v>
      </c>
      <c r="F564" s="18">
        <f t="shared" si="34"/>
        <v>85320.682646410496</v>
      </c>
      <c r="G564" s="18">
        <f>Vstupy!$B$5*(1+Vstupy!$B$16)^A564</f>
        <v>317858.89004596975</v>
      </c>
      <c r="H564" s="18">
        <f>IF(B564&gt;=Vstupy!$B$12,Vstupy!$B$11*(1+Vstupy!$B$16)^A564,0)</f>
        <v>0</v>
      </c>
      <c r="I564" s="18">
        <f t="shared" si="35"/>
        <v>12355310.551549204</v>
      </c>
    </row>
    <row r="565" spans="1:9">
      <c r="A565">
        <f t="shared" si="32"/>
        <v>563</v>
      </c>
      <c r="B565" s="17">
        <f>Vstupy!$B$8+A565/12</f>
        <v>76.916666666666657</v>
      </c>
      <c r="C565" s="18">
        <f t="shared" si="33"/>
        <v>12355310.551549204</v>
      </c>
      <c r="D565" s="18">
        <f>C565*Vstupy!$B$15</f>
        <v>98522.981380769765</v>
      </c>
      <c r="E565" s="18">
        <f>D565*Vstupy!$B$9</f>
        <v>14778.447207115463</v>
      </c>
      <c r="F565" s="18">
        <f t="shared" si="34"/>
        <v>83744.534173654305</v>
      </c>
      <c r="G565" s="18">
        <f>Vstupy!$B$5*(1+Vstupy!$B$16)^A565</f>
        <v>318513.62731637835</v>
      </c>
      <c r="H565" s="18">
        <f>IF(B565&gt;=Vstupy!$B$12,Vstupy!$B$11*(1+Vstupy!$B$16)^A565,0)</f>
        <v>0</v>
      </c>
      <c r="I565" s="18">
        <f t="shared" si="35"/>
        <v>12120541.45840648</v>
      </c>
    </row>
    <row r="566" spans="1:9">
      <c r="A566">
        <f t="shared" si="32"/>
        <v>564</v>
      </c>
      <c r="B566" s="17">
        <f>Vstupy!$B$8+A566/12</f>
        <v>77</v>
      </c>
      <c r="C566" s="18">
        <f t="shared" si="33"/>
        <v>12120541.45840648</v>
      </c>
      <c r="D566" s="18">
        <f>C566*Vstupy!$B$15</f>
        <v>96650.899663683304</v>
      </c>
      <c r="E566" s="18">
        <f>D566*Vstupy!$B$9</f>
        <v>14497.634949552496</v>
      </c>
      <c r="F566" s="18">
        <f t="shared" si="34"/>
        <v>82153.264714130812</v>
      </c>
      <c r="G566" s="18">
        <f>Vstupy!$B$5*(1+Vstupy!$B$16)^A566</f>
        <v>319169.71323836385</v>
      </c>
      <c r="H566" s="18">
        <f>IF(B566&gt;=Vstupy!$B$12,Vstupy!$B$11*(1+Vstupy!$B$16)^A566,0)</f>
        <v>0</v>
      </c>
      <c r="I566" s="18">
        <f t="shared" si="35"/>
        <v>11883525.009882247</v>
      </c>
    </row>
    <row r="567" spans="1:9">
      <c r="A567">
        <f t="shared" si="32"/>
        <v>565</v>
      </c>
      <c r="B567" s="17">
        <f>Vstupy!$B$8+A567/12</f>
        <v>77.083333333333343</v>
      </c>
      <c r="C567" s="18">
        <f t="shared" si="33"/>
        <v>11883525.009882247</v>
      </c>
      <c r="D567" s="18">
        <f>C567*Vstupy!$B$15</f>
        <v>94760.897219191029</v>
      </c>
      <c r="E567" s="18">
        <f>D567*Vstupy!$B$9</f>
        <v>14214.134582878654</v>
      </c>
      <c r="F567" s="18">
        <f t="shared" si="34"/>
        <v>80546.762636312371</v>
      </c>
      <c r="G567" s="18">
        <f>Vstupy!$B$5*(1+Vstupy!$B$16)^A567</f>
        <v>319827.15058992745</v>
      </c>
      <c r="H567" s="18">
        <f>IF(B567&gt;=Vstupy!$B$12,Vstupy!$B$11*(1+Vstupy!$B$16)^A567,0)</f>
        <v>0</v>
      </c>
      <c r="I567" s="18">
        <f t="shared" si="35"/>
        <v>11644244.621928632</v>
      </c>
    </row>
    <row r="568" spans="1:9">
      <c r="A568">
        <f t="shared" si="32"/>
        <v>566</v>
      </c>
      <c r="B568" s="17">
        <f>Vstupy!$B$8+A568/12</f>
        <v>77.166666666666657</v>
      </c>
      <c r="C568" s="18">
        <f t="shared" si="33"/>
        <v>11644244.621928632</v>
      </c>
      <c r="D568" s="18">
        <f>C568*Vstupy!$B$15</f>
        <v>92852.841803766336</v>
      </c>
      <c r="E568" s="18">
        <f>D568*Vstupy!$B$9</f>
        <v>13927.926270564951</v>
      </c>
      <c r="F568" s="18">
        <f t="shared" si="34"/>
        <v>78924.915533201391</v>
      </c>
      <c r="G568" s="18">
        <f>Vstupy!$B$5*(1+Vstupy!$B$16)^A568</f>
        <v>320485.94215479313</v>
      </c>
      <c r="H568" s="18">
        <f>IF(B568&gt;=Vstupy!$B$12,Vstupy!$B$11*(1+Vstupy!$B$16)^A568,0)</f>
        <v>0</v>
      </c>
      <c r="I568" s="18">
        <f t="shared" si="35"/>
        <v>11402683.595307041</v>
      </c>
    </row>
    <row r="569" spans="1:9">
      <c r="A569">
        <f t="shared" si="32"/>
        <v>567</v>
      </c>
      <c r="B569" s="17">
        <f>Vstupy!$B$8+A569/12</f>
        <v>77.25</v>
      </c>
      <c r="C569" s="18">
        <f t="shared" si="33"/>
        <v>11402683.595307041</v>
      </c>
      <c r="D569" s="18">
        <f>C569*Vstupy!$B$15</f>
        <v>90926.600255335608</v>
      </c>
      <c r="E569" s="18">
        <f>D569*Vstupy!$B$9</f>
        <v>13638.990038300341</v>
      </c>
      <c r="F569" s="18">
        <f t="shared" si="34"/>
        <v>77287.610217035268</v>
      </c>
      <c r="G569" s="18">
        <f>Vstupy!$B$5*(1+Vstupy!$B$16)^A569</f>
        <v>321146.09072241833</v>
      </c>
      <c r="H569" s="18">
        <f>IF(B569&gt;=Vstupy!$B$12,Vstupy!$B$11*(1+Vstupy!$B$16)^A569,0)</f>
        <v>0</v>
      </c>
      <c r="I569" s="18">
        <f t="shared" si="35"/>
        <v>11158825.114801658</v>
      </c>
    </row>
    <row r="570" spans="1:9">
      <c r="A570">
        <f t="shared" si="32"/>
        <v>568</v>
      </c>
      <c r="B570" s="17">
        <f>Vstupy!$B$8+A570/12</f>
        <v>77.333333333333343</v>
      </c>
      <c r="C570" s="18">
        <f t="shared" si="33"/>
        <v>11158825.114801658</v>
      </c>
      <c r="D570" s="18">
        <f>C570*Vstupy!$B$15</f>
        <v>88982.03848700659</v>
      </c>
      <c r="E570" s="18">
        <f>D570*Vstupy!$B$9</f>
        <v>13347.305773050988</v>
      </c>
      <c r="F570" s="18">
        <f t="shared" si="34"/>
        <v>75634.7327139556</v>
      </c>
      <c r="G570" s="18">
        <f>Vstupy!$B$5*(1+Vstupy!$B$16)^A570</f>
        <v>321807.59908800654</v>
      </c>
      <c r="H570" s="18">
        <f>IF(B570&gt;=Vstupy!$B$12,Vstupy!$B$11*(1+Vstupy!$B$16)^A570,0)</f>
        <v>0</v>
      </c>
      <c r="I570" s="18">
        <f t="shared" si="35"/>
        <v>10912652.248427609</v>
      </c>
    </row>
    <row r="571" spans="1:9">
      <c r="A571">
        <f t="shared" si="32"/>
        <v>569</v>
      </c>
      <c r="B571" s="17">
        <f>Vstupy!$B$8+A571/12</f>
        <v>77.416666666666657</v>
      </c>
      <c r="C571" s="18">
        <f t="shared" si="33"/>
        <v>10912652.248427609</v>
      </c>
      <c r="D571" s="18">
        <f>C571*Vstupy!$B$15</f>
        <v>87019.021480754163</v>
      </c>
      <c r="E571" s="18">
        <f>D571*Vstupy!$B$9</f>
        <v>13052.853222113125</v>
      </c>
      <c r="F571" s="18">
        <f t="shared" si="34"/>
        <v>73966.168258641032</v>
      </c>
      <c r="G571" s="18">
        <f>Vstupy!$B$5*(1+Vstupy!$B$16)^A571</f>
        <v>322470.47005251906</v>
      </c>
      <c r="H571" s="18">
        <f>IF(B571&gt;=Vstupy!$B$12,Vstupy!$B$11*(1+Vstupy!$B$16)^A571,0)</f>
        <v>0</v>
      </c>
      <c r="I571" s="18">
        <f t="shared" si="35"/>
        <v>10664147.94663373</v>
      </c>
    </row>
    <row r="572" spans="1:9">
      <c r="A572">
        <f t="shared" si="32"/>
        <v>570</v>
      </c>
      <c r="B572" s="17">
        <f>Vstupy!$B$8+A572/12</f>
        <v>77.5</v>
      </c>
      <c r="C572" s="18">
        <f t="shared" si="33"/>
        <v>10664147.94663373</v>
      </c>
      <c r="D572" s="18">
        <f>C572*Vstupy!$B$15</f>
        <v>85037.413281063084</v>
      </c>
      <c r="E572" s="18">
        <f>D572*Vstupy!$B$9</f>
        <v>12755.611992159462</v>
      </c>
      <c r="F572" s="18">
        <f t="shared" si="34"/>
        <v>72281.801288903618</v>
      </c>
      <c r="G572" s="18">
        <f>Vstupy!$B$5*(1+Vstupy!$B$16)^A572</f>
        <v>323134.7064226864</v>
      </c>
      <c r="H572" s="18">
        <f>IF(B572&gt;=Vstupy!$B$12,Vstupy!$B$11*(1+Vstupy!$B$16)^A572,0)</f>
        <v>0</v>
      </c>
      <c r="I572" s="18">
        <f t="shared" si="35"/>
        <v>10413295.041499946</v>
      </c>
    </row>
    <row r="573" spans="1:9">
      <c r="A573">
        <f t="shared" si="32"/>
        <v>571</v>
      </c>
      <c r="B573" s="17">
        <f>Vstupy!$B$8+A573/12</f>
        <v>77.583333333333343</v>
      </c>
      <c r="C573" s="18">
        <f t="shared" si="33"/>
        <v>10413295.041499946</v>
      </c>
      <c r="D573" s="18">
        <f>C573*Vstupy!$B$15</f>
        <v>83037.076988527828</v>
      </c>
      <c r="E573" s="18">
        <f>D573*Vstupy!$B$9</f>
        <v>12455.561548279175</v>
      </c>
      <c r="F573" s="18">
        <f t="shared" si="34"/>
        <v>70581.515440248651</v>
      </c>
      <c r="G573" s="18">
        <f>Vstupy!$B$5*(1+Vstupy!$B$16)^A573</f>
        <v>323800.31101102085</v>
      </c>
      <c r="H573" s="18">
        <f>IF(B573&gt;=Vstupy!$B$12,Vstupy!$B$11*(1+Vstupy!$B$16)^A573,0)</f>
        <v>0</v>
      </c>
      <c r="I573" s="18">
        <f t="shared" si="35"/>
        <v>10160076.245929174</v>
      </c>
    </row>
    <row r="574" spans="1:9">
      <c r="A574">
        <f t="shared" si="32"/>
        <v>572</v>
      </c>
      <c r="B574" s="17">
        <f>Vstupy!$B$8+A574/12</f>
        <v>77.666666666666657</v>
      </c>
      <c r="C574" s="18">
        <f t="shared" si="33"/>
        <v>10160076.245929174</v>
      </c>
      <c r="D574" s="18">
        <f>C574*Vstupy!$B$15</f>
        <v>81017.874753408614</v>
      </c>
      <c r="E574" s="18">
        <f>D574*Vstupy!$B$9</f>
        <v>12152.681213011292</v>
      </c>
      <c r="F574" s="18">
        <f t="shared" si="34"/>
        <v>68865.193540397318</v>
      </c>
      <c r="G574" s="18">
        <f>Vstupy!$B$5*(1+Vstupy!$B$16)^A574</f>
        <v>324467.28663582774</v>
      </c>
      <c r="H574" s="18">
        <f>IF(B574&gt;=Vstupy!$B$12,Vstupy!$B$11*(1+Vstupy!$B$16)^A574,0)</f>
        <v>0</v>
      </c>
      <c r="I574" s="18">
        <f t="shared" si="35"/>
        <v>9904474.1528337449</v>
      </c>
    </row>
    <row r="575" spans="1:9">
      <c r="A575">
        <f t="shared" si="32"/>
        <v>573</v>
      </c>
      <c r="B575" s="17">
        <f>Vstupy!$B$8+A575/12</f>
        <v>77.75</v>
      </c>
      <c r="C575" s="18">
        <f t="shared" si="33"/>
        <v>9904474.1528337449</v>
      </c>
      <c r="D575" s="18">
        <f>C575*Vstupy!$B$15</f>
        <v>78979.667769143925</v>
      </c>
      <c r="E575" s="18">
        <f>D575*Vstupy!$B$9</f>
        <v>11846.950165371589</v>
      </c>
      <c r="F575" s="18">
        <f t="shared" si="34"/>
        <v>67132.71760377234</v>
      </c>
      <c r="G575" s="18">
        <f>Vstupy!$B$5*(1+Vstupy!$B$16)^A575</f>
        <v>325135.63612121763</v>
      </c>
      <c r="H575" s="18">
        <f>IF(B575&gt;=Vstupy!$B$12,Vstupy!$B$11*(1+Vstupy!$B$16)^A575,0)</f>
        <v>0</v>
      </c>
      <c r="I575" s="18">
        <f t="shared" si="35"/>
        <v>9646471.2343163006</v>
      </c>
    </row>
    <row r="576" spans="1:9">
      <c r="A576">
        <f t="shared" si="32"/>
        <v>574</v>
      </c>
      <c r="B576" s="17">
        <f>Vstupy!$B$8+A576/12</f>
        <v>77.833333333333343</v>
      </c>
      <c r="C576" s="18">
        <f t="shared" si="33"/>
        <v>9646471.2343163006</v>
      </c>
      <c r="D576" s="18">
        <f>C576*Vstupy!$B$15</f>
        <v>76922.316265818808</v>
      </c>
      <c r="E576" s="18">
        <f>D576*Vstupy!$B$9</f>
        <v>11538.347439872821</v>
      </c>
      <c r="F576" s="18">
        <f t="shared" si="34"/>
        <v>65383.968825945987</v>
      </c>
      <c r="G576" s="18">
        <f>Vstupy!$B$5*(1+Vstupy!$B$16)^A576</f>
        <v>325805.36229711853</v>
      </c>
      <c r="H576" s="18">
        <f>IF(B576&gt;=Vstupy!$B$12,Vstupy!$B$11*(1+Vstupy!$B$16)^A576,0)</f>
        <v>0</v>
      </c>
      <c r="I576" s="18">
        <f t="shared" si="35"/>
        <v>9386049.8408451285</v>
      </c>
    </row>
    <row r="577" spans="1:9">
      <c r="A577">
        <f t="shared" si="32"/>
        <v>575</v>
      </c>
      <c r="B577" s="17">
        <f>Vstupy!$B$8+A577/12</f>
        <v>77.916666666666657</v>
      </c>
      <c r="C577" s="18">
        <f t="shared" si="33"/>
        <v>9386049.8408451285</v>
      </c>
      <c r="D577" s="18">
        <f>C577*Vstupy!$B$15</f>
        <v>74845.679503588879</v>
      </c>
      <c r="E577" s="18">
        <f>D577*Vstupy!$B$9</f>
        <v>11226.851925538331</v>
      </c>
      <c r="F577" s="18">
        <f t="shared" si="34"/>
        <v>63618.82757805055</v>
      </c>
      <c r="G577" s="18">
        <f>Vstupy!$B$5*(1+Vstupy!$B$16)^A577</f>
        <v>326476.46799928747</v>
      </c>
      <c r="H577" s="18">
        <f>IF(B577&gt;=Vstupy!$B$12,Vstupy!$B$11*(1+Vstupy!$B$16)^A577,0)</f>
        <v>0</v>
      </c>
      <c r="I577" s="18">
        <f t="shared" si="35"/>
        <v>9123192.2004238926</v>
      </c>
    </row>
    <row r="578" spans="1:9">
      <c r="A578">
        <f t="shared" si="32"/>
        <v>576</v>
      </c>
      <c r="B578" s="17">
        <f>Vstupy!$B$8+A578/12</f>
        <v>78</v>
      </c>
      <c r="C578" s="18">
        <f t="shared" si="33"/>
        <v>9123192.2004238926</v>
      </c>
      <c r="D578" s="18">
        <f>C578*Vstupy!$B$15</f>
        <v>72749.615766059651</v>
      </c>
      <c r="E578" s="18">
        <f>D578*Vstupy!$B$9</f>
        <v>10912.442364908948</v>
      </c>
      <c r="F578" s="18">
        <f t="shared" si="34"/>
        <v>61837.173401150707</v>
      </c>
      <c r="G578" s="18">
        <f>Vstupy!$B$5*(1+Vstupy!$B$16)^A578</f>
        <v>327148.95606932248</v>
      </c>
      <c r="H578" s="18">
        <f>IF(B578&gt;=Vstupy!$B$12,Vstupy!$B$11*(1+Vstupy!$B$16)^A578,0)</f>
        <v>0</v>
      </c>
      <c r="I578" s="18">
        <f t="shared" si="35"/>
        <v>8857880.4177557211</v>
      </c>
    </row>
    <row r="579" spans="1:9">
      <c r="A579">
        <f t="shared" ref="A579:A642" si="36">A578+1</f>
        <v>577</v>
      </c>
      <c r="B579" s="17">
        <f>Vstupy!$B$8+A579/12</f>
        <v>78.083333333333343</v>
      </c>
      <c r="C579" s="18">
        <f t="shared" ref="C579:C642" si="37">I578</f>
        <v>8857880.4177557211</v>
      </c>
      <c r="D579" s="18">
        <f>C579*Vstupy!$B$15</f>
        <v>70633.982353620857</v>
      </c>
      <c r="E579" s="18">
        <f>D579*Vstupy!$B$9</f>
        <v>10595.097353043127</v>
      </c>
      <c r="F579" s="18">
        <f t="shared" ref="F579:F642" si="38">D579-E579</f>
        <v>60038.885000577728</v>
      </c>
      <c r="G579" s="18">
        <f>Vstupy!$B$5*(1+Vstupy!$B$16)^A579</f>
        <v>327822.82935467525</v>
      </c>
      <c r="H579" s="18">
        <f>IF(B579&gt;=Vstupy!$B$12,Vstupy!$B$11*(1+Vstupy!$B$16)^A579,0)</f>
        <v>0</v>
      </c>
      <c r="I579" s="18">
        <f t="shared" ref="I579:I642" si="39">MAX(0,C579+F579-G579+H579)</f>
        <v>8590096.4734016228</v>
      </c>
    </row>
    <row r="580" spans="1:9">
      <c r="A580">
        <f t="shared" si="36"/>
        <v>578</v>
      </c>
      <c r="B580" s="17">
        <f>Vstupy!$B$8+A580/12</f>
        <v>78.166666666666657</v>
      </c>
      <c r="C580" s="18">
        <f t="shared" si="37"/>
        <v>8590096.4734016228</v>
      </c>
      <c r="D580" s="18">
        <f>C580*Vstupy!$B$15</f>
        <v>68498.635576735527</v>
      </c>
      <c r="E580" s="18">
        <f>D580*Vstupy!$B$9</f>
        <v>10274.795336510329</v>
      </c>
      <c r="F580" s="18">
        <f t="shared" si="38"/>
        <v>58223.840240225196</v>
      </c>
      <c r="G580" s="18">
        <f>Vstupy!$B$5*(1+Vstupy!$B$16)^A580</f>
        <v>328498.09070866246</v>
      </c>
      <c r="H580" s="18">
        <f>IF(B580&gt;=Vstupy!$B$12,Vstupy!$B$11*(1+Vstupy!$B$16)^A580,0)</f>
        <v>0</v>
      </c>
      <c r="I580" s="18">
        <f t="shared" si="39"/>
        <v>8319822.2229331853</v>
      </c>
    </row>
    <row r="581" spans="1:9">
      <c r="A581">
        <f t="shared" si="36"/>
        <v>579</v>
      </c>
      <c r="B581" s="17">
        <f>Vstupy!$B$8+A581/12</f>
        <v>78.25</v>
      </c>
      <c r="C581" s="18">
        <f t="shared" si="37"/>
        <v>8319822.2229331853</v>
      </c>
      <c r="D581" s="18">
        <f>C581*Vstupy!$B$15</f>
        <v>66343.430749183506</v>
      </c>
      <c r="E581" s="18">
        <f>D581*Vstupy!$B$9</f>
        <v>9951.5146123775248</v>
      </c>
      <c r="F581" s="18">
        <f t="shared" si="38"/>
        <v>56391.916136805979</v>
      </c>
      <c r="G581" s="18">
        <f>Vstupy!$B$5*(1+Vstupy!$B$16)^A581</f>
        <v>329174.74299047829</v>
      </c>
      <c r="H581" s="18">
        <f>IF(B581&gt;=Vstupy!$B$12,Vstupy!$B$11*(1+Vstupy!$B$16)^A581,0)</f>
        <v>0</v>
      </c>
      <c r="I581" s="18">
        <f t="shared" si="39"/>
        <v>8047039.3960795132</v>
      </c>
    </row>
    <row r="582" spans="1:9">
      <c r="A582">
        <f t="shared" si="36"/>
        <v>580</v>
      </c>
      <c r="B582" s="17">
        <f>Vstupy!$B$8+A582/12</f>
        <v>78.333333333333343</v>
      </c>
      <c r="C582" s="18">
        <f t="shared" si="37"/>
        <v>8047039.3960795132</v>
      </c>
      <c r="D582" s="18">
        <f>C582*Vstupy!$B$15</f>
        <v>64168.222181258978</v>
      </c>
      <c r="E582" s="18">
        <f>D582*Vstupy!$B$9</f>
        <v>9625.2333271888456</v>
      </c>
      <c r="F582" s="18">
        <f t="shared" si="38"/>
        <v>54542.988854070136</v>
      </c>
      <c r="G582" s="18">
        <f>Vstupy!$B$5*(1+Vstupy!$B$16)^A582</f>
        <v>329852.78906520625</v>
      </c>
      <c r="H582" s="18">
        <f>IF(B582&gt;=Vstupy!$B$12,Vstupy!$B$11*(1+Vstupy!$B$16)^A582,0)</f>
        <v>0</v>
      </c>
      <c r="I582" s="18">
        <f t="shared" si="39"/>
        <v>7771729.595868377</v>
      </c>
    </row>
    <row r="583" spans="1:9">
      <c r="A583">
        <f t="shared" si="36"/>
        <v>581</v>
      </c>
      <c r="B583" s="17">
        <f>Vstupy!$B$8+A583/12</f>
        <v>78.416666666666657</v>
      </c>
      <c r="C583" s="18">
        <f t="shared" si="37"/>
        <v>7771729.595868377</v>
      </c>
      <c r="D583" s="18">
        <f>C583*Vstupy!$B$15</f>
        <v>61972.863172921941</v>
      </c>
      <c r="E583" s="18">
        <f>D583*Vstupy!$B$9</f>
        <v>9295.9294759382901</v>
      </c>
      <c r="F583" s="18">
        <f t="shared" si="38"/>
        <v>52676.933696983651</v>
      </c>
      <c r="G583" s="18">
        <f>Vstupy!$B$5*(1+Vstupy!$B$16)^A583</f>
        <v>330532.23180383147</v>
      </c>
      <c r="H583" s="18">
        <f>IF(B583&gt;=Vstupy!$B$12,Vstupy!$B$11*(1+Vstupy!$B$16)^A583,0)</f>
        <v>0</v>
      </c>
      <c r="I583" s="18">
        <f t="shared" si="39"/>
        <v>7493874.2977615288</v>
      </c>
    </row>
    <row r="584" spans="1:9">
      <c r="A584">
        <f t="shared" si="36"/>
        <v>582</v>
      </c>
      <c r="B584" s="17">
        <f>Vstupy!$B$8+A584/12</f>
        <v>78.5</v>
      </c>
      <c r="C584" s="18">
        <f t="shared" si="37"/>
        <v>7493874.2977615288</v>
      </c>
      <c r="D584" s="18">
        <f>C584*Vstupy!$B$15</f>
        <v>59757.206006903012</v>
      </c>
      <c r="E584" s="18">
        <f>D584*Vstupy!$B$9</f>
        <v>8963.5809010354515</v>
      </c>
      <c r="F584" s="18">
        <f t="shared" si="38"/>
        <v>50793.625105867563</v>
      </c>
      <c r="G584" s="18">
        <f>Vstupy!$B$5*(1+Vstupy!$B$16)^A584</f>
        <v>331213.0740832531</v>
      </c>
      <c r="H584" s="18">
        <f>IF(B584&gt;=Vstupy!$B$12,Vstupy!$B$11*(1+Vstupy!$B$16)^A584,0)</f>
        <v>0</v>
      </c>
      <c r="I584" s="18">
        <f t="shared" si="39"/>
        <v>7213454.8487841431</v>
      </c>
    </row>
    <row r="585" spans="1:9">
      <c r="A585">
        <f t="shared" si="36"/>
        <v>583</v>
      </c>
      <c r="B585" s="17">
        <f>Vstupy!$B$8+A585/12</f>
        <v>78.583333333333343</v>
      </c>
      <c r="C585" s="18">
        <f t="shared" si="37"/>
        <v>7213454.8487841431</v>
      </c>
      <c r="D585" s="18">
        <f>C585*Vstupy!$B$15</f>
        <v>57521.101941761524</v>
      </c>
      <c r="E585" s="18">
        <f>D585*Vstupy!$B$9</f>
        <v>8628.1652912642276</v>
      </c>
      <c r="F585" s="18">
        <f t="shared" si="38"/>
        <v>48892.9366504973</v>
      </c>
      <c r="G585" s="18">
        <f>Vstupy!$B$5*(1+Vstupy!$B$16)^A585</f>
        <v>331895.31878629595</v>
      </c>
      <c r="H585" s="18">
        <f>IF(B585&gt;=Vstupy!$B$12,Vstupy!$B$11*(1+Vstupy!$B$16)^A585,0)</f>
        <v>0</v>
      </c>
      <c r="I585" s="18">
        <f t="shared" si="39"/>
        <v>6930452.466648344</v>
      </c>
    </row>
    <row r="586" spans="1:9">
      <c r="A586">
        <f t="shared" si="36"/>
        <v>584</v>
      </c>
      <c r="B586" s="17">
        <f>Vstupy!$B$8+A586/12</f>
        <v>78.666666666666657</v>
      </c>
      <c r="C586" s="18">
        <f t="shared" si="37"/>
        <v>6930452.466648344</v>
      </c>
      <c r="D586" s="18">
        <f>C586*Vstupy!$B$15</f>
        <v>55264.401204896378</v>
      </c>
      <c r="E586" s="18">
        <f>D586*Vstupy!$B$9</f>
        <v>8289.6601807344559</v>
      </c>
      <c r="F586" s="18">
        <f t="shared" si="38"/>
        <v>46974.741024161922</v>
      </c>
      <c r="G586" s="18">
        <f>Vstupy!$B$5*(1+Vstupy!$B$16)^A586</f>
        <v>332578.96880172298</v>
      </c>
      <c r="H586" s="18">
        <f>IF(B586&gt;=Vstupy!$B$12,Vstupy!$B$11*(1+Vstupy!$B$16)^A586,0)</f>
        <v>0</v>
      </c>
      <c r="I586" s="18">
        <f t="shared" si="39"/>
        <v>6644848.2388707828</v>
      </c>
    </row>
    <row r="587" spans="1:9">
      <c r="A587">
        <f t="shared" si="36"/>
        <v>585</v>
      </c>
      <c r="B587" s="17">
        <f>Vstupy!$B$8+A587/12</f>
        <v>78.75</v>
      </c>
      <c r="C587" s="18">
        <f t="shared" si="37"/>
        <v>6644848.2388707828</v>
      </c>
      <c r="D587" s="18">
        <f>C587*Vstupy!$B$15</f>
        <v>52986.952985509488</v>
      </c>
      <c r="E587" s="18">
        <f>D587*Vstupy!$B$9</f>
        <v>7948.0429478264232</v>
      </c>
      <c r="F587" s="18">
        <f t="shared" si="38"/>
        <v>45038.910037683061</v>
      </c>
      <c r="G587" s="18">
        <f>Vstupy!$B$5*(1+Vstupy!$B$16)^A587</f>
        <v>333264.02702424763</v>
      </c>
      <c r="H587" s="18">
        <f>IF(B587&gt;=Vstupy!$B$12,Vstupy!$B$11*(1+Vstupy!$B$16)^A587,0)</f>
        <v>0</v>
      </c>
      <c r="I587" s="18">
        <f t="shared" si="39"/>
        <v>6356623.1218842184</v>
      </c>
    </row>
    <row r="588" spans="1:9">
      <c r="A588">
        <f t="shared" si="36"/>
        <v>586</v>
      </c>
      <c r="B588" s="17">
        <f>Vstupy!$B$8+A588/12</f>
        <v>78.833333333333343</v>
      </c>
      <c r="C588" s="18">
        <f t="shared" si="37"/>
        <v>6356623.1218842184</v>
      </c>
      <c r="D588" s="18">
        <f>C588*Vstupy!$B$15</f>
        <v>50688.605427521405</v>
      </c>
      <c r="E588" s="18">
        <f>D588*Vstupy!$B$9</f>
        <v>7603.2908141282105</v>
      </c>
      <c r="F588" s="18">
        <f t="shared" si="38"/>
        <v>43085.314613393195</v>
      </c>
      <c r="G588" s="18">
        <f>Vstupy!$B$5*(1+Vstupy!$B$16)^A588</f>
        <v>333950.49635454605</v>
      </c>
      <c r="H588" s="18">
        <f>IF(B588&gt;=Vstupy!$B$12,Vstupy!$B$11*(1+Vstupy!$B$16)^A588,0)</f>
        <v>0</v>
      </c>
      <c r="I588" s="18">
        <f t="shared" si="39"/>
        <v>6065757.9401430655</v>
      </c>
    </row>
    <row r="589" spans="1:9">
      <c r="A589">
        <f t="shared" si="36"/>
        <v>587</v>
      </c>
      <c r="B589" s="17">
        <f>Vstupy!$B$8+A589/12</f>
        <v>78.916666666666657</v>
      </c>
      <c r="C589" s="18">
        <f t="shared" si="37"/>
        <v>6065757.9401430655</v>
      </c>
      <c r="D589" s="18">
        <f>C589*Vstupy!$B$15</f>
        <v>48369.205622438836</v>
      </c>
      <c r="E589" s="18">
        <f>D589*Vstupy!$B$9</f>
        <v>7255.3808433658251</v>
      </c>
      <c r="F589" s="18">
        <f t="shared" si="38"/>
        <v>41113.824779073009</v>
      </c>
      <c r="G589" s="18">
        <f>Vstupy!$B$5*(1+Vstupy!$B$16)^A589</f>
        <v>334638.37969926914</v>
      </c>
      <c r="H589" s="18">
        <f>IF(B589&gt;=Vstupy!$B$12,Vstupy!$B$11*(1+Vstupy!$B$16)^A589,0)</f>
        <v>0</v>
      </c>
      <c r="I589" s="18">
        <f t="shared" si="39"/>
        <v>5772233.385222869</v>
      </c>
    </row>
    <row r="590" spans="1:9">
      <c r="A590">
        <f t="shared" si="36"/>
        <v>588</v>
      </c>
      <c r="B590" s="17">
        <f>Vstupy!$B$8+A590/12</f>
        <v>79</v>
      </c>
      <c r="C590" s="18">
        <f t="shared" si="37"/>
        <v>5772233.385222869</v>
      </c>
      <c r="D590" s="18">
        <f>C590*Vstupy!$B$15</f>
        <v>46028.599602173716</v>
      </c>
      <c r="E590" s="18">
        <f>D590*Vstupy!$B$9</f>
        <v>6904.2899403260571</v>
      </c>
      <c r="F590" s="18">
        <f t="shared" si="38"/>
        <v>39124.309661847656</v>
      </c>
      <c r="G590" s="18">
        <f>Vstupy!$B$5*(1+Vstupy!$B$16)^A590</f>
        <v>335327.67997105513</v>
      </c>
      <c r="H590" s="18">
        <f>IF(B590&gt;=Vstupy!$B$12,Vstupy!$B$11*(1+Vstupy!$B$16)^A590,0)</f>
        <v>0</v>
      </c>
      <c r="I590" s="18">
        <f t="shared" si="39"/>
        <v>5476030.0149136614</v>
      </c>
    </row>
    <row r="591" spans="1:9">
      <c r="A591">
        <f t="shared" si="36"/>
        <v>589</v>
      </c>
      <c r="B591" s="17">
        <f>Vstupy!$B$8+A591/12</f>
        <v>79.083333333333343</v>
      </c>
      <c r="C591" s="18">
        <f t="shared" si="37"/>
        <v>5476030.0149136614</v>
      </c>
      <c r="D591" s="18">
        <f>C591*Vstupy!$B$15</f>
        <v>43666.632331813511</v>
      </c>
      <c r="E591" s="18">
        <f>D591*Vstupy!$B$9</f>
        <v>6549.9948497720261</v>
      </c>
      <c r="F591" s="18">
        <f t="shared" si="38"/>
        <v>37116.637482041486</v>
      </c>
      <c r="G591" s="18">
        <f>Vstupy!$B$5*(1+Vstupy!$B$16)^A591</f>
        <v>336018.40008854168</v>
      </c>
      <c r="H591" s="18">
        <f>IF(B591&gt;=Vstupy!$B$12,Vstupy!$B$11*(1+Vstupy!$B$16)^A591,0)</f>
        <v>0</v>
      </c>
      <c r="I591" s="18">
        <f t="shared" si="39"/>
        <v>5177128.2523071617</v>
      </c>
    </row>
    <row r="592" spans="1:9">
      <c r="A592">
        <f t="shared" si="36"/>
        <v>590</v>
      </c>
      <c r="B592" s="17">
        <f>Vstupy!$B$8+A592/12</f>
        <v>79.166666666666657</v>
      </c>
      <c r="C592" s="18">
        <f t="shared" si="37"/>
        <v>5177128.2523071617</v>
      </c>
      <c r="D592" s="18">
        <f>C592*Vstupy!$B$15</f>
        <v>41283.147702342423</v>
      </c>
      <c r="E592" s="18">
        <f>D592*Vstupy!$B$9</f>
        <v>6192.4721553513637</v>
      </c>
      <c r="F592" s="18">
        <f t="shared" si="38"/>
        <v>35090.675546991057</v>
      </c>
      <c r="G592" s="18">
        <f>Vstupy!$B$5*(1+Vstupy!$B$16)^A592</f>
        <v>336710.54297637852</v>
      </c>
      <c r="H592" s="18">
        <f>IF(B592&gt;=Vstupy!$B$12,Vstupy!$B$11*(1+Vstupy!$B$16)^A592,0)</f>
        <v>0</v>
      </c>
      <c r="I592" s="18">
        <f t="shared" si="39"/>
        <v>4875508.3848777739</v>
      </c>
    </row>
    <row r="593" spans="1:9">
      <c r="A593">
        <f t="shared" si="36"/>
        <v>591</v>
      </c>
      <c r="B593" s="17">
        <f>Vstupy!$B$8+A593/12</f>
        <v>79.25</v>
      </c>
      <c r="C593" s="18">
        <f t="shared" si="37"/>
        <v>4875508.3848777739</v>
      </c>
      <c r="D593" s="18">
        <f>C593*Vstupy!$B$15</f>
        <v>38877.98852331315</v>
      </c>
      <c r="E593" s="18">
        <f>D593*Vstupy!$B$9</f>
        <v>5831.6982784969723</v>
      </c>
      <c r="F593" s="18">
        <f t="shared" si="38"/>
        <v>33046.290244816177</v>
      </c>
      <c r="G593" s="18">
        <f>Vstupy!$B$5*(1+Vstupy!$B$16)^A593</f>
        <v>337404.11156523979</v>
      </c>
      <c r="H593" s="18">
        <f>IF(B593&gt;=Vstupy!$B$12,Vstupy!$B$11*(1+Vstupy!$B$16)^A593,0)</f>
        <v>0</v>
      </c>
      <c r="I593" s="18">
        <f t="shared" si="39"/>
        <v>4571150.5635573501</v>
      </c>
    </row>
    <row r="594" spans="1:9">
      <c r="A594">
        <f t="shared" si="36"/>
        <v>592</v>
      </c>
      <c r="B594" s="17">
        <f>Vstupy!$B$8+A594/12</f>
        <v>79.333333333333343</v>
      </c>
      <c r="C594" s="18">
        <f t="shared" si="37"/>
        <v>4571150.5635573501</v>
      </c>
      <c r="D594" s="18">
        <f>C594*Vstupy!$B$15</f>
        <v>36450.996515468891</v>
      </c>
      <c r="E594" s="18">
        <f>D594*Vstupy!$B$9</f>
        <v>5467.6494773203331</v>
      </c>
      <c r="F594" s="18">
        <f t="shared" si="38"/>
        <v>30983.347038148557</v>
      </c>
      <c r="G594" s="18">
        <f>Vstupy!$B$5*(1+Vstupy!$B$16)^A594</f>
        <v>338099.10879183584</v>
      </c>
      <c r="H594" s="18">
        <f>IF(B594&gt;=Vstupy!$B$12,Vstupy!$B$11*(1+Vstupy!$B$16)^A594,0)</f>
        <v>0</v>
      </c>
      <c r="I594" s="18">
        <f t="shared" si="39"/>
        <v>4264034.8018036634</v>
      </c>
    </row>
    <row r="595" spans="1:9">
      <c r="A595">
        <f t="shared" si="36"/>
        <v>593</v>
      </c>
      <c r="B595" s="17">
        <f>Vstupy!$B$8+A595/12</f>
        <v>79.416666666666657</v>
      </c>
      <c r="C595" s="18">
        <f t="shared" si="37"/>
        <v>4264034.8018036634</v>
      </c>
      <c r="D595" s="18">
        <f>C595*Vstupy!$B$15</f>
        <v>34002.012303315241</v>
      </c>
      <c r="E595" s="18">
        <f>D595*Vstupy!$B$9</f>
        <v>5100.3018454972862</v>
      </c>
      <c r="F595" s="18">
        <f t="shared" si="38"/>
        <v>28901.710457817957</v>
      </c>
      <c r="G595" s="18">
        <f>Vstupy!$B$5*(1+Vstupy!$B$16)^A595</f>
        <v>338795.53759892687</v>
      </c>
      <c r="H595" s="18">
        <f>IF(B595&gt;=Vstupy!$B$12,Vstupy!$B$11*(1+Vstupy!$B$16)^A595,0)</f>
        <v>0</v>
      </c>
      <c r="I595" s="18">
        <f t="shared" si="39"/>
        <v>3954140.974662554</v>
      </c>
    </row>
    <row r="596" spans="1:9">
      <c r="A596">
        <f t="shared" si="36"/>
        <v>594</v>
      </c>
      <c r="B596" s="17">
        <f>Vstupy!$B$8+A596/12</f>
        <v>79.5</v>
      </c>
      <c r="C596" s="18">
        <f t="shared" si="37"/>
        <v>3954140.974662554</v>
      </c>
      <c r="D596" s="18">
        <f>C596*Vstupy!$B$15</f>
        <v>31530.875407641608</v>
      </c>
      <c r="E596" s="18">
        <f>D596*Vstupy!$B$9</f>
        <v>4729.6313111462414</v>
      </c>
      <c r="F596" s="18">
        <f t="shared" si="38"/>
        <v>26801.244096495368</v>
      </c>
      <c r="G596" s="18">
        <f>Vstupy!$B$5*(1+Vstupy!$B$16)^A596</f>
        <v>339493.40093533398</v>
      </c>
      <c r="H596" s="18">
        <f>IF(B596&gt;=Vstupy!$B$12,Vstupy!$B$11*(1+Vstupy!$B$16)^A596,0)</f>
        <v>0</v>
      </c>
      <c r="I596" s="18">
        <f t="shared" si="39"/>
        <v>3641448.817823715</v>
      </c>
    </row>
    <row r="597" spans="1:9">
      <c r="A597">
        <f t="shared" si="36"/>
        <v>595</v>
      </c>
      <c r="B597" s="17">
        <f>Vstupy!$B$8+A597/12</f>
        <v>79.583333333333343</v>
      </c>
      <c r="C597" s="18">
        <f t="shared" si="37"/>
        <v>3641448.817823715</v>
      </c>
      <c r="D597" s="18">
        <f>C597*Vstupy!$B$15</f>
        <v>29037.424237991905</v>
      </c>
      <c r="E597" s="18">
        <f>D597*Vstupy!$B$9</f>
        <v>4355.6136356987854</v>
      </c>
      <c r="F597" s="18">
        <f t="shared" si="38"/>
        <v>24681.810602293121</v>
      </c>
      <c r="G597" s="18">
        <f>Vstupy!$B$5*(1+Vstupy!$B$16)^A597</f>
        <v>340192.70175595285</v>
      </c>
      <c r="H597" s="18">
        <f>IF(B597&gt;=Vstupy!$B$12,Vstupy!$B$11*(1+Vstupy!$B$16)^A597,0)</f>
        <v>0</v>
      </c>
      <c r="I597" s="18">
        <f t="shared" si="39"/>
        <v>3325937.9266700554</v>
      </c>
    </row>
    <row r="598" spans="1:9">
      <c r="A598">
        <f t="shared" si="36"/>
        <v>596</v>
      </c>
      <c r="B598" s="17">
        <f>Vstupy!$B$8+A598/12</f>
        <v>79.666666666666657</v>
      </c>
      <c r="C598" s="18">
        <f t="shared" si="37"/>
        <v>3325937.9266700554</v>
      </c>
      <c r="D598" s="18">
        <f>C598*Vstupy!$B$15</f>
        <v>26521.496085084051</v>
      </c>
      <c r="E598" s="18">
        <f>D598*Vstupy!$B$9</f>
        <v>3978.2244127626072</v>
      </c>
      <c r="F598" s="18">
        <f t="shared" si="38"/>
        <v>22543.271672321443</v>
      </c>
      <c r="G598" s="18">
        <f>Vstupy!$B$5*(1+Vstupy!$B$16)^A598</f>
        <v>340893.44302176562</v>
      </c>
      <c r="H598" s="18">
        <f>IF(B598&gt;=Vstupy!$B$12,Vstupy!$B$11*(1+Vstupy!$B$16)^A598,0)</f>
        <v>0</v>
      </c>
      <c r="I598" s="18">
        <f t="shared" si="39"/>
        <v>3007587.7553206114</v>
      </c>
    </row>
    <row r="599" spans="1:9">
      <c r="A599">
        <f t="shared" si="36"/>
        <v>597</v>
      </c>
      <c r="B599" s="17">
        <f>Vstupy!$B$8+A599/12</f>
        <v>79.75</v>
      </c>
      <c r="C599" s="18">
        <f t="shared" si="37"/>
        <v>3007587.7553206114</v>
      </c>
      <c r="D599" s="18">
        <f>C599*Vstupy!$B$15</f>
        <v>23982.927113178011</v>
      </c>
      <c r="E599" s="18">
        <f>D599*Vstupy!$B$9</f>
        <v>3597.4390669767017</v>
      </c>
      <c r="F599" s="18">
        <f t="shared" si="38"/>
        <v>20385.48804620131</v>
      </c>
      <c r="G599" s="18">
        <f>Vstupy!$B$5*(1+Vstupy!$B$16)^A599</f>
        <v>341595.62769985333</v>
      </c>
      <c r="H599" s="18">
        <f>IF(B599&gt;=Vstupy!$B$12,Vstupy!$B$11*(1+Vstupy!$B$16)^A599,0)</f>
        <v>0</v>
      </c>
      <c r="I599" s="18">
        <f t="shared" si="39"/>
        <v>2686377.6156669594</v>
      </c>
    </row>
    <row r="600" spans="1:9">
      <c r="A600">
        <f t="shared" si="36"/>
        <v>598</v>
      </c>
      <c r="B600" s="17">
        <f>Vstupy!$B$8+A600/12</f>
        <v>79.833333333333343</v>
      </c>
      <c r="C600" s="18">
        <f t="shared" si="37"/>
        <v>2686377.6156669594</v>
      </c>
      <c r="D600" s="18">
        <f>C600*Vstupy!$B$15</f>
        <v>21421.552352391998</v>
      </c>
      <c r="E600" s="18">
        <f>D600*Vstupy!$B$9</f>
        <v>3213.2328528587996</v>
      </c>
      <c r="F600" s="18">
        <f t="shared" si="38"/>
        <v>18208.319499533198</v>
      </c>
      <c r="G600" s="18">
        <f>Vstupy!$B$5*(1+Vstupy!$B$16)^A600</f>
        <v>342299.25876340916</v>
      </c>
      <c r="H600" s="18">
        <f>IF(B600&gt;=Vstupy!$B$12,Vstupy!$B$11*(1+Vstupy!$B$16)^A600,0)</f>
        <v>0</v>
      </c>
      <c r="I600" s="18">
        <f t="shared" si="39"/>
        <v>2362286.6764030834</v>
      </c>
    </row>
    <row r="601" spans="1:9">
      <c r="A601">
        <f t="shared" si="36"/>
        <v>599</v>
      </c>
      <c r="B601" s="17">
        <f>Vstupy!$B$8+A601/12</f>
        <v>79.916666666666657</v>
      </c>
      <c r="C601" s="18">
        <f t="shared" si="37"/>
        <v>2362286.6764030834</v>
      </c>
      <c r="D601" s="18">
        <f>C601*Vstupy!$B$15</f>
        <v>18837.20569096653</v>
      </c>
      <c r="E601" s="18">
        <f>D601*Vstupy!$B$9</f>
        <v>2825.5808536449795</v>
      </c>
      <c r="F601" s="18">
        <f t="shared" si="38"/>
        <v>16011.624837321549</v>
      </c>
      <c r="G601" s="18">
        <f>Vstupy!$B$5*(1+Vstupy!$B$16)^A601</f>
        <v>343004.33919175033</v>
      </c>
      <c r="H601" s="18">
        <f>IF(B601&gt;=Vstupy!$B$12,Vstupy!$B$11*(1+Vstupy!$B$16)^A601,0)</f>
        <v>0</v>
      </c>
      <c r="I601" s="18">
        <f t="shared" si="39"/>
        <v>2035293.9620486547</v>
      </c>
    </row>
    <row r="602" spans="1:9">
      <c r="A602">
        <f t="shared" si="36"/>
        <v>600</v>
      </c>
      <c r="B602" s="17">
        <f>Vstupy!$B$8+A602/12</f>
        <v>80</v>
      </c>
      <c r="C602" s="18">
        <f t="shared" si="37"/>
        <v>2035293.9620486547</v>
      </c>
      <c r="D602" s="18">
        <f>C602*Vstupy!$B$15</f>
        <v>16229.7198674759</v>
      </c>
      <c r="E602" s="18">
        <f>D602*Vstupy!$B$9</f>
        <v>2434.4579801213849</v>
      </c>
      <c r="F602" s="18">
        <f t="shared" si="38"/>
        <v>13795.261887354514</v>
      </c>
      <c r="G602" s="18">
        <f>Vstupy!$B$5*(1+Vstupy!$B$16)^A602</f>
        <v>343710.87197033095</v>
      </c>
      <c r="H602" s="18">
        <f>IF(B602&gt;=Vstupy!$B$12,Vstupy!$B$11*(1+Vstupy!$B$16)^A602,0)</f>
        <v>0</v>
      </c>
      <c r="I602" s="18">
        <f t="shared" si="39"/>
        <v>1705378.3519656784</v>
      </c>
    </row>
    <row r="603" spans="1:9">
      <c r="A603">
        <f t="shared" si="36"/>
        <v>601</v>
      </c>
      <c r="B603" s="17">
        <f>Vstupy!$B$8+A603/12</f>
        <v>80.083333333333343</v>
      </c>
      <c r="C603" s="18">
        <f t="shared" si="37"/>
        <v>1705378.3519656784</v>
      </c>
      <c r="D603" s="18">
        <f>C603*Vstupy!$B$15</f>
        <v>13598.926462986788</v>
      </c>
      <c r="E603" s="18">
        <f>D603*Vstupy!$B$9</f>
        <v>2039.8389694480181</v>
      </c>
      <c r="F603" s="18">
        <f t="shared" si="38"/>
        <v>11559.087493538771</v>
      </c>
      <c r="G603" s="18">
        <f>Vstupy!$B$5*(1+Vstupy!$B$16)^A603</f>
        <v>344418.86009075475</v>
      </c>
      <c r="H603" s="18">
        <f>IF(B603&gt;=Vstupy!$B$12,Vstupy!$B$11*(1+Vstupy!$B$16)^A603,0)</f>
        <v>0</v>
      </c>
      <c r="I603" s="18">
        <f t="shared" si="39"/>
        <v>1372518.5793684626</v>
      </c>
    </row>
    <row r="604" spans="1:9">
      <c r="A604">
        <f t="shared" si="36"/>
        <v>602</v>
      </c>
      <c r="B604" s="17">
        <f>Vstupy!$B$8+A604/12</f>
        <v>80.166666666666657</v>
      </c>
      <c r="C604" s="18">
        <f t="shared" si="37"/>
        <v>1372518.5793684626</v>
      </c>
      <c r="D604" s="18">
        <f>C604*Vstupy!$B$15</f>
        <v>10944.655893163617</v>
      </c>
      <c r="E604" s="18">
        <f>D604*Vstupy!$B$9</f>
        <v>1641.6983839745426</v>
      </c>
      <c r="F604" s="18">
        <f t="shared" si="38"/>
        <v>9302.9575091890747</v>
      </c>
      <c r="G604" s="18">
        <f>Vstupy!$B$5*(1+Vstupy!$B$16)^A604</f>
        <v>345128.30655078759</v>
      </c>
      <c r="H604" s="18">
        <f>IF(B604&gt;=Vstupy!$B$12,Vstupy!$B$11*(1+Vstupy!$B$16)^A604,0)</f>
        <v>0</v>
      </c>
      <c r="I604" s="18">
        <f t="shared" si="39"/>
        <v>1036693.2303268642</v>
      </c>
    </row>
    <row r="605" spans="1:9">
      <c r="A605">
        <f t="shared" si="36"/>
        <v>603</v>
      </c>
      <c r="B605" s="17">
        <f>Vstupy!$B$8+A605/12</f>
        <v>80.25</v>
      </c>
      <c r="C605" s="18">
        <f t="shared" si="37"/>
        <v>1036693.2303268642</v>
      </c>
      <c r="D605" s="18">
        <f>C605*Vstupy!$B$15</f>
        <v>8266.7374003202895</v>
      </c>
      <c r="E605" s="18">
        <f>D605*Vstupy!$B$9</f>
        <v>1240.0106100480434</v>
      </c>
      <c r="F605" s="18">
        <f t="shared" si="38"/>
        <v>7026.726790272246</v>
      </c>
      <c r="G605" s="18">
        <f>Vstupy!$B$5*(1+Vstupy!$B$16)^A605</f>
        <v>345839.21435437031</v>
      </c>
      <c r="H605" s="18">
        <f>IF(B605&gt;=Vstupy!$B$12,Vstupy!$B$11*(1+Vstupy!$B$16)^A605,0)</f>
        <v>0</v>
      </c>
      <c r="I605" s="18">
        <f t="shared" si="39"/>
        <v>697880.74276276608</v>
      </c>
    </row>
    <row r="606" spans="1:9">
      <c r="A606">
        <f t="shared" si="36"/>
        <v>604</v>
      </c>
      <c r="B606" s="17">
        <f>Vstupy!$B$8+A606/12</f>
        <v>80.333333333333343</v>
      </c>
      <c r="C606" s="18">
        <f t="shared" si="37"/>
        <v>697880.74276276608</v>
      </c>
      <c r="D606" s="18">
        <f>C606*Vstupy!$B$15</f>
        <v>5564.9990454179615</v>
      </c>
      <c r="E606" s="18">
        <f>D606*Vstupy!$B$9</f>
        <v>834.74985681269425</v>
      </c>
      <c r="F606" s="18">
        <f t="shared" si="38"/>
        <v>4730.2491886052676</v>
      </c>
      <c r="G606" s="18">
        <f>Vstupy!$B$5*(1+Vstupy!$B$16)^A606</f>
        <v>346551.58651163132</v>
      </c>
      <c r="H606" s="18">
        <f>IF(B606&gt;=Vstupy!$B$12,Vstupy!$B$11*(1+Vstupy!$B$16)^A606,0)</f>
        <v>0</v>
      </c>
      <c r="I606" s="18">
        <f t="shared" si="39"/>
        <v>356059.40543973999</v>
      </c>
    </row>
    <row r="607" spans="1:9">
      <c r="A607">
        <f t="shared" si="36"/>
        <v>605</v>
      </c>
      <c r="B607" s="17">
        <f>Vstupy!$B$8+A607/12</f>
        <v>80.416666666666657</v>
      </c>
      <c r="C607" s="18">
        <f t="shared" si="37"/>
        <v>356059.40543973999</v>
      </c>
      <c r="D607" s="18">
        <f>C607*Vstupy!$B$15</f>
        <v>2839.2677000084677</v>
      </c>
      <c r="E607" s="18">
        <f>D607*Vstupy!$B$9</f>
        <v>425.89015500127016</v>
      </c>
      <c r="F607" s="18">
        <f t="shared" si="38"/>
        <v>2413.3775450071976</v>
      </c>
      <c r="G607" s="18">
        <f>Vstupy!$B$5*(1+Vstupy!$B$16)^A607</f>
        <v>347265.42603889946</v>
      </c>
      <c r="H607" s="18">
        <f>IF(B607&gt;=Vstupy!$B$12,Vstupy!$B$11*(1+Vstupy!$B$16)^A607,0)</f>
        <v>0</v>
      </c>
      <c r="I607" s="18">
        <f t="shared" si="39"/>
        <v>11207.356945847743</v>
      </c>
    </row>
    <row r="608" spans="1:9">
      <c r="A608">
        <f t="shared" si="36"/>
        <v>606</v>
      </c>
      <c r="B608" s="17">
        <f>Vstupy!$B$8+A608/12</f>
        <v>80.5</v>
      </c>
      <c r="C608" s="18">
        <f t="shared" si="37"/>
        <v>11207.356945847743</v>
      </c>
      <c r="D608" s="18">
        <f>C608*Vstupy!$B$15</f>
        <v>89.3690381230399</v>
      </c>
      <c r="E608" s="18">
        <f>D608*Vstupy!$B$9</f>
        <v>13.405355718455985</v>
      </c>
      <c r="F608" s="18">
        <f t="shared" si="38"/>
        <v>75.963682404583921</v>
      </c>
      <c r="G608" s="18">
        <f>Vstupy!$B$5*(1+Vstupy!$B$16)^A608</f>
        <v>347980.73595871683</v>
      </c>
      <c r="H608" s="18">
        <f>IF(B608&gt;=Vstupy!$B$12,Vstupy!$B$11*(1+Vstupy!$B$16)^A608,0)</f>
        <v>0</v>
      </c>
      <c r="I608" s="18">
        <f t="shared" si="39"/>
        <v>0</v>
      </c>
    </row>
    <row r="609" spans="1:9">
      <c r="A609">
        <f t="shared" si="36"/>
        <v>607</v>
      </c>
      <c r="B609" s="17">
        <f>Vstupy!$B$8+A609/12</f>
        <v>80.583333333333343</v>
      </c>
      <c r="C609" s="18">
        <f t="shared" si="37"/>
        <v>0</v>
      </c>
      <c r="D609" s="18">
        <f>C609*Vstupy!$B$15</f>
        <v>0</v>
      </c>
      <c r="E609" s="18">
        <f>D609*Vstupy!$B$9</f>
        <v>0</v>
      </c>
      <c r="F609" s="18">
        <f t="shared" si="38"/>
        <v>0</v>
      </c>
      <c r="G609" s="18">
        <f>Vstupy!$B$5*(1+Vstupy!$B$16)^A609</f>
        <v>348697.51929985121</v>
      </c>
      <c r="H609" s="18">
        <f>IF(B609&gt;=Vstupy!$B$12,Vstupy!$B$11*(1+Vstupy!$B$16)^A609,0)</f>
        <v>0</v>
      </c>
      <c r="I609" s="18">
        <f t="shared" si="39"/>
        <v>0</v>
      </c>
    </row>
    <row r="610" spans="1:9">
      <c r="A610">
        <f t="shared" si="36"/>
        <v>608</v>
      </c>
      <c r="B610" s="17">
        <f>Vstupy!$B$8+A610/12</f>
        <v>80.666666666666657</v>
      </c>
      <c r="C610" s="18">
        <f t="shared" si="37"/>
        <v>0</v>
      </c>
      <c r="D610" s="18">
        <f>C610*Vstupy!$B$15</f>
        <v>0</v>
      </c>
      <c r="E610" s="18">
        <f>D610*Vstupy!$B$9</f>
        <v>0</v>
      </c>
      <c r="F610" s="18">
        <f t="shared" si="38"/>
        <v>0</v>
      </c>
      <c r="G610" s="18">
        <f>Vstupy!$B$5*(1+Vstupy!$B$16)^A610</f>
        <v>349415.77909730916</v>
      </c>
      <c r="H610" s="18">
        <f>IF(B610&gt;=Vstupy!$B$12,Vstupy!$B$11*(1+Vstupy!$B$16)^A610,0)</f>
        <v>0</v>
      </c>
      <c r="I610" s="18">
        <f t="shared" si="39"/>
        <v>0</v>
      </c>
    </row>
    <row r="611" spans="1:9">
      <c r="A611">
        <f t="shared" si="36"/>
        <v>609</v>
      </c>
      <c r="B611" s="17">
        <f>Vstupy!$B$8+A611/12</f>
        <v>80.75</v>
      </c>
      <c r="C611" s="18">
        <f t="shared" si="37"/>
        <v>0</v>
      </c>
      <c r="D611" s="18">
        <f>C611*Vstupy!$B$15</f>
        <v>0</v>
      </c>
      <c r="E611" s="18">
        <f>D611*Vstupy!$B$9</f>
        <v>0</v>
      </c>
      <c r="F611" s="18">
        <f t="shared" si="38"/>
        <v>0</v>
      </c>
      <c r="G611" s="18">
        <f>Vstupy!$B$5*(1+Vstupy!$B$16)^A611</f>
        <v>350135.51839234913</v>
      </c>
      <c r="H611" s="18">
        <f>IF(B611&gt;=Vstupy!$B$12,Vstupy!$B$11*(1+Vstupy!$B$16)^A611,0)</f>
        <v>0</v>
      </c>
      <c r="I611" s="18">
        <f t="shared" si="39"/>
        <v>0</v>
      </c>
    </row>
    <row r="612" spans="1:9">
      <c r="A612">
        <f t="shared" si="36"/>
        <v>610</v>
      </c>
      <c r="B612" s="17">
        <f>Vstupy!$B$8+A612/12</f>
        <v>80.833333333333343</v>
      </c>
      <c r="C612" s="18">
        <f t="shared" si="37"/>
        <v>0</v>
      </c>
      <c r="D612" s="18">
        <f>C612*Vstupy!$B$15</f>
        <v>0</v>
      </c>
      <c r="E612" s="18">
        <f>D612*Vstupy!$B$9</f>
        <v>0</v>
      </c>
      <c r="F612" s="18">
        <f t="shared" si="38"/>
        <v>0</v>
      </c>
      <c r="G612" s="18">
        <f>Vstupy!$B$5*(1+Vstupy!$B$16)^A612</f>
        <v>350856.7402324939</v>
      </c>
      <c r="H612" s="18">
        <f>IF(B612&gt;=Vstupy!$B$12,Vstupy!$B$11*(1+Vstupy!$B$16)^A612,0)</f>
        <v>0</v>
      </c>
      <c r="I612" s="18">
        <f t="shared" si="39"/>
        <v>0</v>
      </c>
    </row>
    <row r="613" spans="1:9">
      <c r="A613">
        <f t="shared" si="36"/>
        <v>611</v>
      </c>
      <c r="B613" s="17">
        <f>Vstupy!$B$8+A613/12</f>
        <v>80.916666666666657</v>
      </c>
      <c r="C613" s="18">
        <f t="shared" si="37"/>
        <v>0</v>
      </c>
      <c r="D613" s="18">
        <f>C613*Vstupy!$B$15</f>
        <v>0</v>
      </c>
      <c r="E613" s="18">
        <f>D613*Vstupy!$B$9</f>
        <v>0</v>
      </c>
      <c r="F613" s="18">
        <f t="shared" si="38"/>
        <v>0</v>
      </c>
      <c r="G613" s="18">
        <f>Vstupy!$B$5*(1+Vstupy!$B$16)^A613</f>
        <v>351579.44767154357</v>
      </c>
      <c r="H613" s="18">
        <f>IF(B613&gt;=Vstupy!$B$12,Vstupy!$B$11*(1+Vstupy!$B$16)^A613,0)</f>
        <v>0</v>
      </c>
      <c r="I613" s="18">
        <f t="shared" si="39"/>
        <v>0</v>
      </c>
    </row>
    <row r="614" spans="1:9">
      <c r="A614">
        <f t="shared" si="36"/>
        <v>612</v>
      </c>
      <c r="B614" s="17">
        <f>Vstupy!$B$8+A614/12</f>
        <v>81</v>
      </c>
      <c r="C614" s="18">
        <f t="shared" si="37"/>
        <v>0</v>
      </c>
      <c r="D614" s="18">
        <f>C614*Vstupy!$B$15</f>
        <v>0</v>
      </c>
      <c r="E614" s="18">
        <f>D614*Vstupy!$B$9</f>
        <v>0</v>
      </c>
      <c r="F614" s="18">
        <f t="shared" si="38"/>
        <v>0</v>
      </c>
      <c r="G614" s="18">
        <f>Vstupy!$B$5*(1+Vstupy!$B$16)^A614</f>
        <v>352303.64376958879</v>
      </c>
      <c r="H614" s="18">
        <f>IF(B614&gt;=Vstupy!$B$12,Vstupy!$B$11*(1+Vstupy!$B$16)^A614,0)</f>
        <v>0</v>
      </c>
      <c r="I614" s="18">
        <f t="shared" si="39"/>
        <v>0</v>
      </c>
    </row>
    <row r="615" spans="1:9">
      <c r="A615">
        <f t="shared" si="36"/>
        <v>613</v>
      </c>
      <c r="B615" s="17">
        <f>Vstupy!$B$8+A615/12</f>
        <v>81.083333333333343</v>
      </c>
      <c r="C615" s="18">
        <f t="shared" si="37"/>
        <v>0</v>
      </c>
      <c r="D615" s="18">
        <f>C615*Vstupy!$B$15</f>
        <v>0</v>
      </c>
      <c r="E615" s="18">
        <f>D615*Vstupy!$B$9</f>
        <v>0</v>
      </c>
      <c r="F615" s="18">
        <f t="shared" si="38"/>
        <v>0</v>
      </c>
      <c r="G615" s="18">
        <f>Vstupy!$B$5*(1+Vstupy!$B$16)^A615</f>
        <v>353029.33159302309</v>
      </c>
      <c r="H615" s="18">
        <f>IF(B615&gt;=Vstupy!$B$12,Vstupy!$B$11*(1+Vstupy!$B$16)^A615,0)</f>
        <v>0</v>
      </c>
      <c r="I615" s="18">
        <f t="shared" si="39"/>
        <v>0</v>
      </c>
    </row>
    <row r="616" spans="1:9">
      <c r="A616">
        <f t="shared" si="36"/>
        <v>614</v>
      </c>
      <c r="B616" s="17">
        <f>Vstupy!$B$8+A616/12</f>
        <v>81.166666666666657</v>
      </c>
      <c r="C616" s="18">
        <f t="shared" si="37"/>
        <v>0</v>
      </c>
      <c r="D616" s="18">
        <f>C616*Vstupy!$B$15</f>
        <v>0</v>
      </c>
      <c r="E616" s="18">
        <f>D616*Vstupy!$B$9</f>
        <v>0</v>
      </c>
      <c r="F616" s="18">
        <f t="shared" si="38"/>
        <v>0</v>
      </c>
      <c r="G616" s="18">
        <f>Vstupy!$B$5*(1+Vstupy!$B$16)^A616</f>
        <v>353756.51421455672</v>
      </c>
      <c r="H616" s="18">
        <f>IF(B616&gt;=Vstupy!$B$12,Vstupy!$B$11*(1+Vstupy!$B$16)^A616,0)</f>
        <v>0</v>
      </c>
      <c r="I616" s="18">
        <f t="shared" si="39"/>
        <v>0</v>
      </c>
    </row>
    <row r="617" spans="1:9">
      <c r="A617">
        <f t="shared" si="36"/>
        <v>615</v>
      </c>
      <c r="B617" s="17">
        <f>Vstupy!$B$8+A617/12</f>
        <v>81.25</v>
      </c>
      <c r="C617" s="18">
        <f t="shared" si="37"/>
        <v>0</v>
      </c>
      <c r="D617" s="18">
        <f>C617*Vstupy!$B$15</f>
        <v>0</v>
      </c>
      <c r="E617" s="18">
        <f>D617*Vstupy!$B$9</f>
        <v>0</v>
      </c>
      <c r="F617" s="18">
        <f t="shared" si="38"/>
        <v>0</v>
      </c>
      <c r="G617" s="18">
        <f>Vstupy!$B$5*(1+Vstupy!$B$16)^A617</f>
        <v>354485.19471322908</v>
      </c>
      <c r="H617" s="18">
        <f>IF(B617&gt;=Vstupy!$B$12,Vstupy!$B$11*(1+Vstupy!$B$16)^A617,0)</f>
        <v>0</v>
      </c>
      <c r="I617" s="18">
        <f t="shared" si="39"/>
        <v>0</v>
      </c>
    </row>
    <row r="618" spans="1:9">
      <c r="A618">
        <f t="shared" si="36"/>
        <v>616</v>
      </c>
      <c r="B618" s="17">
        <f>Vstupy!$B$8+A618/12</f>
        <v>81.333333333333343</v>
      </c>
      <c r="C618" s="18">
        <f t="shared" si="37"/>
        <v>0</v>
      </c>
      <c r="D618" s="18">
        <f>C618*Vstupy!$B$15</f>
        <v>0</v>
      </c>
      <c r="E618" s="18">
        <f>D618*Vstupy!$B$9</f>
        <v>0</v>
      </c>
      <c r="F618" s="18">
        <f t="shared" si="38"/>
        <v>0</v>
      </c>
      <c r="G618" s="18">
        <f>Vstupy!$B$5*(1+Vstupy!$B$16)^A618</f>
        <v>355215.37617442163</v>
      </c>
      <c r="H618" s="18">
        <f>IF(B618&gt;=Vstupy!$B$12,Vstupy!$B$11*(1+Vstupy!$B$16)^A618,0)</f>
        <v>0</v>
      </c>
      <c r="I618" s="18">
        <f t="shared" si="39"/>
        <v>0</v>
      </c>
    </row>
    <row r="619" spans="1:9">
      <c r="A619">
        <f t="shared" si="36"/>
        <v>617</v>
      </c>
      <c r="B619" s="17">
        <f>Vstupy!$B$8+A619/12</f>
        <v>81.416666666666657</v>
      </c>
      <c r="C619" s="18">
        <f t="shared" si="37"/>
        <v>0</v>
      </c>
      <c r="D619" s="18">
        <f>C619*Vstupy!$B$15</f>
        <v>0</v>
      </c>
      <c r="E619" s="18">
        <f>D619*Vstupy!$B$9</f>
        <v>0</v>
      </c>
      <c r="F619" s="18">
        <f t="shared" si="38"/>
        <v>0</v>
      </c>
      <c r="G619" s="18">
        <f>Vstupy!$B$5*(1+Vstupy!$B$16)^A619</f>
        <v>355947.0616898716</v>
      </c>
      <c r="H619" s="18">
        <f>IF(B619&gt;=Vstupy!$B$12,Vstupy!$B$11*(1+Vstupy!$B$16)^A619,0)</f>
        <v>0</v>
      </c>
      <c r="I619" s="18">
        <f t="shared" si="39"/>
        <v>0</v>
      </c>
    </row>
    <row r="620" spans="1:9">
      <c r="A620">
        <f t="shared" si="36"/>
        <v>618</v>
      </c>
      <c r="B620" s="17">
        <f>Vstupy!$B$8+A620/12</f>
        <v>81.5</v>
      </c>
      <c r="C620" s="18">
        <f t="shared" si="37"/>
        <v>0</v>
      </c>
      <c r="D620" s="18">
        <f>C620*Vstupy!$B$15</f>
        <v>0</v>
      </c>
      <c r="E620" s="18">
        <f>D620*Vstupy!$B$9</f>
        <v>0</v>
      </c>
      <c r="F620" s="18">
        <f t="shared" si="38"/>
        <v>0</v>
      </c>
      <c r="G620" s="18">
        <f>Vstupy!$B$5*(1+Vstupy!$B$16)^A620</f>
        <v>356680.25435768429</v>
      </c>
      <c r="H620" s="18">
        <f>IF(B620&gt;=Vstupy!$B$12,Vstupy!$B$11*(1+Vstupy!$B$16)^A620,0)</f>
        <v>0</v>
      </c>
      <c r="I620" s="18">
        <f t="shared" si="39"/>
        <v>0</v>
      </c>
    </row>
    <row r="621" spans="1:9">
      <c r="A621">
        <f t="shared" si="36"/>
        <v>619</v>
      </c>
      <c r="B621" s="17">
        <f>Vstupy!$B$8+A621/12</f>
        <v>81.583333333333343</v>
      </c>
      <c r="C621" s="18">
        <f t="shared" si="37"/>
        <v>0</v>
      </c>
      <c r="D621" s="18">
        <f>C621*Vstupy!$B$15</f>
        <v>0</v>
      </c>
      <c r="E621" s="18">
        <f>D621*Vstupy!$B$9</f>
        <v>0</v>
      </c>
      <c r="F621" s="18">
        <f t="shared" si="38"/>
        <v>0</v>
      </c>
      <c r="G621" s="18">
        <f>Vstupy!$B$5*(1+Vstupy!$B$16)^A621</f>
        <v>357414.95728234691</v>
      </c>
      <c r="H621" s="18">
        <f>IF(B621&gt;=Vstupy!$B$12,Vstupy!$B$11*(1+Vstupy!$B$16)^A621,0)</f>
        <v>0</v>
      </c>
      <c r="I621" s="18">
        <f t="shared" si="39"/>
        <v>0</v>
      </c>
    </row>
    <row r="622" spans="1:9">
      <c r="A622">
        <f t="shared" si="36"/>
        <v>620</v>
      </c>
      <c r="B622" s="17">
        <f>Vstupy!$B$8+A622/12</f>
        <v>81.666666666666657</v>
      </c>
      <c r="C622" s="18">
        <f t="shared" si="37"/>
        <v>0</v>
      </c>
      <c r="D622" s="18">
        <f>C622*Vstupy!$B$15</f>
        <v>0</v>
      </c>
      <c r="E622" s="18">
        <f>D622*Vstupy!$B$9</f>
        <v>0</v>
      </c>
      <c r="F622" s="18">
        <f t="shared" si="38"/>
        <v>0</v>
      </c>
      <c r="G622" s="18">
        <f>Vstupy!$B$5*(1+Vstupy!$B$16)^A622</f>
        <v>358151.17357474141</v>
      </c>
      <c r="H622" s="18">
        <f>IF(B622&gt;=Vstupy!$B$12,Vstupy!$B$11*(1+Vstupy!$B$16)^A622,0)</f>
        <v>0</v>
      </c>
      <c r="I622" s="18">
        <f t="shared" si="39"/>
        <v>0</v>
      </c>
    </row>
    <row r="623" spans="1:9">
      <c r="A623">
        <f t="shared" si="36"/>
        <v>621</v>
      </c>
      <c r="B623" s="17">
        <f>Vstupy!$B$8+A623/12</f>
        <v>81.75</v>
      </c>
      <c r="C623" s="18">
        <f t="shared" si="37"/>
        <v>0</v>
      </c>
      <c r="D623" s="18">
        <f>C623*Vstupy!$B$15</f>
        <v>0</v>
      </c>
      <c r="E623" s="18">
        <f>D623*Vstupy!$B$9</f>
        <v>0</v>
      </c>
      <c r="F623" s="18">
        <f t="shared" si="38"/>
        <v>0</v>
      </c>
      <c r="G623" s="18">
        <f>Vstupy!$B$5*(1+Vstupy!$B$16)^A623</f>
        <v>358888.90635215736</v>
      </c>
      <c r="H623" s="18">
        <f>IF(B623&gt;=Vstupy!$B$12,Vstupy!$B$11*(1+Vstupy!$B$16)^A623,0)</f>
        <v>0</v>
      </c>
      <c r="I623" s="18">
        <f t="shared" si="39"/>
        <v>0</v>
      </c>
    </row>
    <row r="624" spans="1:9">
      <c r="A624">
        <f t="shared" si="36"/>
        <v>622</v>
      </c>
      <c r="B624" s="17">
        <f>Vstupy!$B$8+A624/12</f>
        <v>81.833333333333343</v>
      </c>
      <c r="C624" s="18">
        <f t="shared" si="37"/>
        <v>0</v>
      </c>
      <c r="D624" s="18">
        <f>C624*Vstupy!$B$15</f>
        <v>0</v>
      </c>
      <c r="E624" s="18">
        <f>D624*Vstupy!$B$9</f>
        <v>0</v>
      </c>
      <c r="F624" s="18">
        <f t="shared" si="38"/>
        <v>0</v>
      </c>
      <c r="G624" s="18">
        <f>Vstupy!$B$5*(1+Vstupy!$B$16)^A624</f>
        <v>359628.15873830579</v>
      </c>
      <c r="H624" s="18">
        <f>IF(B624&gt;=Vstupy!$B$12,Vstupy!$B$11*(1+Vstupy!$B$16)^A624,0)</f>
        <v>0</v>
      </c>
      <c r="I624" s="18">
        <f t="shared" si="39"/>
        <v>0</v>
      </c>
    </row>
    <row r="625" spans="1:9">
      <c r="A625">
        <f t="shared" si="36"/>
        <v>623</v>
      </c>
      <c r="B625" s="17">
        <f>Vstupy!$B$8+A625/12</f>
        <v>81.916666666666657</v>
      </c>
      <c r="C625" s="18">
        <f t="shared" si="37"/>
        <v>0</v>
      </c>
      <c r="D625" s="18">
        <f>C625*Vstupy!$B$15</f>
        <v>0</v>
      </c>
      <c r="E625" s="18">
        <f>D625*Vstupy!$B$9</f>
        <v>0</v>
      </c>
      <c r="F625" s="18">
        <f t="shared" si="38"/>
        <v>0</v>
      </c>
      <c r="G625" s="18">
        <f>Vstupy!$B$5*(1+Vstupy!$B$16)^A625</f>
        <v>360368.93386333168</v>
      </c>
      <c r="H625" s="18">
        <f>IF(B625&gt;=Vstupy!$B$12,Vstupy!$B$11*(1+Vstupy!$B$16)^A625,0)</f>
        <v>0</v>
      </c>
      <c r="I625" s="18">
        <f t="shared" si="39"/>
        <v>0</v>
      </c>
    </row>
    <row r="626" spans="1:9">
      <c r="A626">
        <f t="shared" si="36"/>
        <v>624</v>
      </c>
      <c r="B626" s="17">
        <f>Vstupy!$B$8+A626/12</f>
        <v>82</v>
      </c>
      <c r="C626" s="18">
        <f t="shared" si="37"/>
        <v>0</v>
      </c>
      <c r="D626" s="18">
        <f>C626*Vstupy!$B$15</f>
        <v>0</v>
      </c>
      <c r="E626" s="18">
        <f>D626*Vstupy!$B$9</f>
        <v>0</v>
      </c>
      <c r="F626" s="18">
        <f t="shared" si="38"/>
        <v>0</v>
      </c>
      <c r="G626" s="18">
        <f>Vstupy!$B$5*(1+Vstupy!$B$16)^A626</f>
        <v>361111.23486382794</v>
      </c>
      <c r="H626" s="18">
        <f>IF(B626&gt;=Vstupy!$B$12,Vstupy!$B$11*(1+Vstupy!$B$16)^A626,0)</f>
        <v>0</v>
      </c>
      <c r="I626" s="18">
        <f t="shared" si="39"/>
        <v>0</v>
      </c>
    </row>
    <row r="627" spans="1:9">
      <c r="A627">
        <f t="shared" si="36"/>
        <v>625</v>
      </c>
      <c r="B627" s="17">
        <f>Vstupy!$B$8+A627/12</f>
        <v>82.083333333333343</v>
      </c>
      <c r="C627" s="18">
        <f t="shared" si="37"/>
        <v>0</v>
      </c>
      <c r="D627" s="18">
        <f>C627*Vstupy!$B$15</f>
        <v>0</v>
      </c>
      <c r="E627" s="18">
        <f>D627*Vstupy!$B$9</f>
        <v>0</v>
      </c>
      <c r="F627" s="18">
        <f t="shared" si="38"/>
        <v>0</v>
      </c>
      <c r="G627" s="18">
        <f>Vstupy!$B$5*(1+Vstupy!$B$16)^A627</f>
        <v>361855.06488284818</v>
      </c>
      <c r="H627" s="18">
        <f>IF(B627&gt;=Vstupy!$B$12,Vstupy!$B$11*(1+Vstupy!$B$16)^A627,0)</f>
        <v>0</v>
      </c>
      <c r="I627" s="18">
        <f t="shared" si="39"/>
        <v>0</v>
      </c>
    </row>
    <row r="628" spans="1:9">
      <c r="A628">
        <f t="shared" si="36"/>
        <v>626</v>
      </c>
      <c r="B628" s="17">
        <f>Vstupy!$B$8+A628/12</f>
        <v>82.166666666666657</v>
      </c>
      <c r="C628" s="18">
        <f t="shared" si="37"/>
        <v>0</v>
      </c>
      <c r="D628" s="18">
        <f>C628*Vstupy!$B$15</f>
        <v>0</v>
      </c>
      <c r="E628" s="18">
        <f>D628*Vstupy!$B$9</f>
        <v>0</v>
      </c>
      <c r="F628" s="18">
        <f t="shared" si="38"/>
        <v>0</v>
      </c>
      <c r="G628" s="18">
        <f>Vstupy!$B$5*(1+Vstupy!$B$16)^A628</f>
        <v>362600.42706992017</v>
      </c>
      <c r="H628" s="18">
        <f>IF(B628&gt;=Vstupy!$B$12,Vstupy!$B$11*(1+Vstupy!$B$16)^A628,0)</f>
        <v>0</v>
      </c>
      <c r="I628" s="18">
        <f t="shared" si="39"/>
        <v>0</v>
      </c>
    </row>
    <row r="629" spans="1:9">
      <c r="A629">
        <f t="shared" si="36"/>
        <v>627</v>
      </c>
      <c r="B629" s="17">
        <f>Vstupy!$B$8+A629/12</f>
        <v>82.25</v>
      </c>
      <c r="C629" s="18">
        <f t="shared" si="37"/>
        <v>0</v>
      </c>
      <c r="D629" s="18">
        <f>C629*Vstupy!$B$15</f>
        <v>0</v>
      </c>
      <c r="E629" s="18">
        <f>D629*Vstupy!$B$9</f>
        <v>0</v>
      </c>
      <c r="F629" s="18">
        <f t="shared" si="38"/>
        <v>0</v>
      </c>
      <c r="G629" s="18">
        <f>Vstupy!$B$5*(1+Vstupy!$B$16)^A629</f>
        <v>363347.32458105916</v>
      </c>
      <c r="H629" s="18">
        <f>IF(B629&gt;=Vstupy!$B$12,Vstupy!$B$11*(1+Vstupy!$B$16)^A629,0)</f>
        <v>0</v>
      </c>
      <c r="I629" s="18">
        <f t="shared" si="39"/>
        <v>0</v>
      </c>
    </row>
    <row r="630" spans="1:9">
      <c r="A630">
        <f t="shared" si="36"/>
        <v>628</v>
      </c>
      <c r="B630" s="17">
        <f>Vstupy!$B$8+A630/12</f>
        <v>82.333333333333343</v>
      </c>
      <c r="C630" s="18">
        <f t="shared" si="37"/>
        <v>0</v>
      </c>
      <c r="D630" s="18">
        <f>C630*Vstupy!$B$15</f>
        <v>0</v>
      </c>
      <c r="E630" s="18">
        <f>D630*Vstupy!$B$9</f>
        <v>0</v>
      </c>
      <c r="F630" s="18">
        <f t="shared" si="38"/>
        <v>0</v>
      </c>
      <c r="G630" s="18">
        <f>Vstupy!$B$5*(1+Vstupy!$B$16)^A630</f>
        <v>364095.76057878166</v>
      </c>
      <c r="H630" s="18">
        <f>IF(B630&gt;=Vstupy!$B$12,Vstupy!$B$11*(1+Vstupy!$B$16)^A630,0)</f>
        <v>0</v>
      </c>
      <c r="I630" s="18">
        <f t="shared" si="39"/>
        <v>0</v>
      </c>
    </row>
    <row r="631" spans="1:9">
      <c r="A631">
        <f t="shared" si="36"/>
        <v>629</v>
      </c>
      <c r="B631" s="17">
        <f>Vstupy!$B$8+A631/12</f>
        <v>82.416666666666657</v>
      </c>
      <c r="C631" s="18">
        <f t="shared" si="37"/>
        <v>0</v>
      </c>
      <c r="D631" s="18">
        <f>C631*Vstupy!$B$15</f>
        <v>0</v>
      </c>
      <c r="E631" s="18">
        <f>D631*Vstupy!$B$9</f>
        <v>0</v>
      </c>
      <c r="F631" s="18">
        <f t="shared" si="38"/>
        <v>0</v>
      </c>
      <c r="G631" s="18">
        <f>Vstupy!$B$5*(1+Vstupy!$B$16)^A631</f>
        <v>364845.73823211773</v>
      </c>
      <c r="H631" s="18">
        <f>IF(B631&gt;=Vstupy!$B$12,Vstupy!$B$11*(1+Vstupy!$B$16)^A631,0)</f>
        <v>0</v>
      </c>
      <c r="I631" s="18">
        <f t="shared" si="39"/>
        <v>0</v>
      </c>
    </row>
    <row r="632" spans="1:9">
      <c r="A632">
        <f t="shared" si="36"/>
        <v>630</v>
      </c>
      <c r="B632" s="17">
        <f>Vstupy!$B$8+A632/12</f>
        <v>82.5</v>
      </c>
      <c r="C632" s="18">
        <f t="shared" si="37"/>
        <v>0</v>
      </c>
      <c r="D632" s="18">
        <f>C632*Vstupy!$B$15</f>
        <v>0</v>
      </c>
      <c r="E632" s="18">
        <f>D632*Vstupy!$B$9</f>
        <v>0</v>
      </c>
      <c r="F632" s="18">
        <f t="shared" si="38"/>
        <v>0</v>
      </c>
      <c r="G632" s="18">
        <f>Vstupy!$B$5*(1+Vstupy!$B$16)^A632</f>
        <v>365597.26071662584</v>
      </c>
      <c r="H632" s="18">
        <f>IF(B632&gt;=Vstupy!$B$12,Vstupy!$B$11*(1+Vstupy!$B$16)^A632,0)</f>
        <v>0</v>
      </c>
      <c r="I632" s="18">
        <f t="shared" si="39"/>
        <v>0</v>
      </c>
    </row>
    <row r="633" spans="1:9">
      <c r="A633">
        <f t="shared" si="36"/>
        <v>631</v>
      </c>
      <c r="B633" s="17">
        <f>Vstupy!$B$8+A633/12</f>
        <v>82.583333333333343</v>
      </c>
      <c r="C633" s="18">
        <f t="shared" si="37"/>
        <v>0</v>
      </c>
      <c r="D633" s="18">
        <f>C633*Vstupy!$B$15</f>
        <v>0</v>
      </c>
      <c r="E633" s="18">
        <f>D633*Vstupy!$B$9</f>
        <v>0</v>
      </c>
      <c r="F633" s="18">
        <f t="shared" si="38"/>
        <v>0</v>
      </c>
      <c r="G633" s="18">
        <f>Vstupy!$B$5*(1+Vstupy!$B$16)^A633</f>
        <v>366350.33121440507</v>
      </c>
      <c r="H633" s="18">
        <f>IF(B633&gt;=Vstupy!$B$12,Vstupy!$B$11*(1+Vstupy!$B$16)^A633,0)</f>
        <v>0</v>
      </c>
      <c r="I633" s="18">
        <f t="shared" si="39"/>
        <v>0</v>
      </c>
    </row>
    <row r="634" spans="1:9">
      <c r="A634">
        <f t="shared" si="36"/>
        <v>632</v>
      </c>
      <c r="B634" s="17">
        <f>Vstupy!$B$8+A634/12</f>
        <v>82.666666666666657</v>
      </c>
      <c r="C634" s="18">
        <f t="shared" si="37"/>
        <v>0</v>
      </c>
      <c r="D634" s="18">
        <f>C634*Vstupy!$B$15</f>
        <v>0</v>
      </c>
      <c r="E634" s="18">
        <f>D634*Vstupy!$B$9</f>
        <v>0</v>
      </c>
      <c r="F634" s="18">
        <f t="shared" si="38"/>
        <v>0</v>
      </c>
      <c r="G634" s="18">
        <f>Vstupy!$B$5*(1+Vstupy!$B$16)^A634</f>
        <v>367104.95291410951</v>
      </c>
      <c r="H634" s="18">
        <f>IF(B634&gt;=Vstupy!$B$12,Vstupy!$B$11*(1+Vstupy!$B$16)^A634,0)</f>
        <v>0</v>
      </c>
      <c r="I634" s="18">
        <f t="shared" si="39"/>
        <v>0</v>
      </c>
    </row>
    <row r="635" spans="1:9">
      <c r="A635">
        <f t="shared" si="36"/>
        <v>633</v>
      </c>
      <c r="B635" s="17">
        <f>Vstupy!$B$8+A635/12</f>
        <v>82.75</v>
      </c>
      <c r="C635" s="18">
        <f t="shared" si="37"/>
        <v>0</v>
      </c>
      <c r="D635" s="18">
        <f>C635*Vstupy!$B$15</f>
        <v>0</v>
      </c>
      <c r="E635" s="18">
        <f>D635*Vstupy!$B$9</f>
        <v>0</v>
      </c>
      <c r="F635" s="18">
        <f t="shared" si="38"/>
        <v>0</v>
      </c>
      <c r="G635" s="18">
        <f>Vstupy!$B$5*(1+Vstupy!$B$16)^A635</f>
        <v>367861.12901096087</v>
      </c>
      <c r="H635" s="18">
        <f>IF(B635&gt;=Vstupy!$B$12,Vstupy!$B$11*(1+Vstupy!$B$16)^A635,0)</f>
        <v>0</v>
      </c>
      <c r="I635" s="18">
        <f t="shared" si="39"/>
        <v>0</v>
      </c>
    </row>
    <row r="636" spans="1:9">
      <c r="A636">
        <f t="shared" si="36"/>
        <v>634</v>
      </c>
      <c r="B636" s="17">
        <f>Vstupy!$B$8+A636/12</f>
        <v>82.833333333333343</v>
      </c>
      <c r="C636" s="18">
        <f t="shared" si="37"/>
        <v>0</v>
      </c>
      <c r="D636" s="18">
        <f>C636*Vstupy!$B$15</f>
        <v>0</v>
      </c>
      <c r="E636" s="18">
        <f>D636*Vstupy!$B$9</f>
        <v>0</v>
      </c>
      <c r="F636" s="18">
        <f t="shared" si="38"/>
        <v>0</v>
      </c>
      <c r="G636" s="18">
        <f>Vstupy!$B$5*(1+Vstupy!$B$16)^A636</f>
        <v>368618.86270676285</v>
      </c>
      <c r="H636" s="18">
        <f>IF(B636&gt;=Vstupy!$B$12,Vstupy!$B$11*(1+Vstupy!$B$16)^A636,0)</f>
        <v>0</v>
      </c>
      <c r="I636" s="18">
        <f t="shared" si="39"/>
        <v>0</v>
      </c>
    </row>
    <row r="637" spans="1:9">
      <c r="A637">
        <f t="shared" si="36"/>
        <v>635</v>
      </c>
      <c r="B637" s="17">
        <f>Vstupy!$B$8+A637/12</f>
        <v>82.916666666666657</v>
      </c>
      <c r="C637" s="18">
        <f t="shared" si="37"/>
        <v>0</v>
      </c>
      <c r="D637" s="18">
        <f>C637*Vstupy!$B$15</f>
        <v>0</v>
      </c>
      <c r="E637" s="18">
        <f>D637*Vstupy!$B$9</f>
        <v>0</v>
      </c>
      <c r="F637" s="18">
        <f t="shared" si="38"/>
        <v>0</v>
      </c>
      <c r="G637" s="18">
        <f>Vstupy!$B$5*(1+Vstupy!$B$16)^A637</f>
        <v>369378.15720991447</v>
      </c>
      <c r="H637" s="18">
        <f>IF(B637&gt;=Vstupy!$B$12,Vstupy!$B$11*(1+Vstupy!$B$16)^A637,0)</f>
        <v>0</v>
      </c>
      <c r="I637" s="18">
        <f t="shared" si="39"/>
        <v>0</v>
      </c>
    </row>
    <row r="638" spans="1:9">
      <c r="A638">
        <f t="shared" si="36"/>
        <v>636</v>
      </c>
      <c r="B638" s="17">
        <f>Vstupy!$B$8+A638/12</f>
        <v>83</v>
      </c>
      <c r="C638" s="18">
        <f t="shared" si="37"/>
        <v>0</v>
      </c>
      <c r="D638" s="18">
        <f>C638*Vstupy!$B$15</f>
        <v>0</v>
      </c>
      <c r="E638" s="18">
        <f>D638*Vstupy!$B$9</f>
        <v>0</v>
      </c>
      <c r="F638" s="18">
        <f t="shared" si="38"/>
        <v>0</v>
      </c>
      <c r="G638" s="18">
        <f>Vstupy!$B$5*(1+Vstupy!$B$16)^A638</f>
        <v>370139.01573542319</v>
      </c>
      <c r="H638" s="18">
        <f>IF(B638&gt;=Vstupy!$B$12,Vstupy!$B$11*(1+Vstupy!$B$16)^A638,0)</f>
        <v>0</v>
      </c>
      <c r="I638" s="18">
        <f t="shared" si="39"/>
        <v>0</v>
      </c>
    </row>
    <row r="639" spans="1:9">
      <c r="A639">
        <f t="shared" si="36"/>
        <v>637</v>
      </c>
      <c r="B639" s="17">
        <f>Vstupy!$B$8+A639/12</f>
        <v>83.083333333333343</v>
      </c>
      <c r="C639" s="18">
        <f t="shared" si="37"/>
        <v>0</v>
      </c>
      <c r="D639" s="18">
        <f>C639*Vstupy!$B$15</f>
        <v>0</v>
      </c>
      <c r="E639" s="18">
        <f>D639*Vstupy!$B$9</f>
        <v>0</v>
      </c>
      <c r="F639" s="18">
        <f t="shared" si="38"/>
        <v>0</v>
      </c>
      <c r="G639" s="18">
        <f>Vstupy!$B$5*(1+Vstupy!$B$16)^A639</f>
        <v>370901.4415049188</v>
      </c>
      <c r="H639" s="18">
        <f>IF(B639&gt;=Vstupy!$B$12,Vstupy!$B$11*(1+Vstupy!$B$16)^A639,0)</f>
        <v>0</v>
      </c>
      <c r="I639" s="18">
        <f t="shared" si="39"/>
        <v>0</v>
      </c>
    </row>
    <row r="640" spans="1:9">
      <c r="A640">
        <f t="shared" si="36"/>
        <v>638</v>
      </c>
      <c r="B640" s="17">
        <f>Vstupy!$B$8+A640/12</f>
        <v>83.166666666666657</v>
      </c>
      <c r="C640" s="18">
        <f t="shared" si="37"/>
        <v>0</v>
      </c>
      <c r="D640" s="18">
        <f>C640*Vstupy!$B$15</f>
        <v>0</v>
      </c>
      <c r="E640" s="18">
        <f>D640*Vstupy!$B$9</f>
        <v>0</v>
      </c>
      <c r="F640" s="18">
        <f t="shared" si="38"/>
        <v>0</v>
      </c>
      <c r="G640" s="18">
        <f>Vstupy!$B$5*(1+Vstupy!$B$16)^A640</f>
        <v>371665.43774666759</v>
      </c>
      <c r="H640" s="18">
        <f>IF(B640&gt;=Vstupy!$B$12,Vstupy!$B$11*(1+Vstupy!$B$16)^A640,0)</f>
        <v>0</v>
      </c>
      <c r="I640" s="18">
        <f t="shared" si="39"/>
        <v>0</v>
      </c>
    </row>
    <row r="641" spans="1:9">
      <c r="A641">
        <f t="shared" si="36"/>
        <v>639</v>
      </c>
      <c r="B641" s="17">
        <f>Vstupy!$B$8+A641/12</f>
        <v>83.25</v>
      </c>
      <c r="C641" s="18">
        <f t="shared" si="37"/>
        <v>0</v>
      </c>
      <c r="D641" s="18">
        <f>C641*Vstupy!$B$15</f>
        <v>0</v>
      </c>
      <c r="E641" s="18">
        <f>D641*Vstupy!$B$9</f>
        <v>0</v>
      </c>
      <c r="F641" s="18">
        <f t="shared" si="38"/>
        <v>0</v>
      </c>
      <c r="G641" s="18">
        <f>Vstupy!$B$5*(1+Vstupy!$B$16)^A641</f>
        <v>372431.00769558526</v>
      </c>
      <c r="H641" s="18">
        <f>IF(B641&gt;=Vstupy!$B$12,Vstupy!$B$11*(1+Vstupy!$B$16)^A641,0)</f>
        <v>0</v>
      </c>
      <c r="I641" s="18">
        <f t="shared" si="39"/>
        <v>0</v>
      </c>
    </row>
    <row r="642" spans="1:9">
      <c r="A642">
        <f t="shared" si="36"/>
        <v>640</v>
      </c>
      <c r="B642" s="17">
        <f>Vstupy!$B$8+A642/12</f>
        <v>83.333333333333343</v>
      </c>
      <c r="C642" s="18">
        <f t="shared" si="37"/>
        <v>0</v>
      </c>
      <c r="D642" s="18">
        <f>C642*Vstupy!$B$15</f>
        <v>0</v>
      </c>
      <c r="E642" s="18">
        <f>D642*Vstupy!$B$9</f>
        <v>0</v>
      </c>
      <c r="F642" s="18">
        <f t="shared" si="38"/>
        <v>0</v>
      </c>
      <c r="G642" s="18">
        <f>Vstupy!$B$5*(1+Vstupy!$B$16)^A642</f>
        <v>373198.15459325066</v>
      </c>
      <c r="H642" s="18">
        <f>IF(B642&gt;=Vstupy!$B$12,Vstupy!$B$11*(1+Vstupy!$B$16)^A642,0)</f>
        <v>0</v>
      </c>
      <c r="I642" s="18">
        <f t="shared" si="39"/>
        <v>0</v>
      </c>
    </row>
    <row r="643" spans="1:9">
      <c r="A643">
        <f t="shared" ref="A643:A706" si="40">A642+1</f>
        <v>641</v>
      </c>
      <c r="B643" s="17">
        <f>Vstupy!$B$8+A643/12</f>
        <v>83.416666666666657</v>
      </c>
      <c r="C643" s="18">
        <f t="shared" ref="C643:C706" si="41">I642</f>
        <v>0</v>
      </c>
      <c r="D643" s="18">
        <f>C643*Vstupy!$B$15</f>
        <v>0</v>
      </c>
      <c r="E643" s="18">
        <f>D643*Vstupy!$B$9</f>
        <v>0</v>
      </c>
      <c r="F643" s="18">
        <f t="shared" ref="F643:F706" si="42">D643-E643</f>
        <v>0</v>
      </c>
      <c r="G643" s="18">
        <f>Vstupy!$B$5*(1+Vstupy!$B$16)^A643</f>
        <v>373966.88168792025</v>
      </c>
      <c r="H643" s="18">
        <f>IF(B643&gt;=Vstupy!$B$12,Vstupy!$B$11*(1+Vstupy!$B$16)^A643,0)</f>
        <v>0</v>
      </c>
      <c r="I643" s="18">
        <f t="shared" ref="I643:I706" si="43">MAX(0,C643+F643-G643+H643)</f>
        <v>0</v>
      </c>
    </row>
    <row r="644" spans="1:9">
      <c r="A644">
        <f t="shared" si="40"/>
        <v>642</v>
      </c>
      <c r="B644" s="17">
        <f>Vstupy!$B$8+A644/12</f>
        <v>83.5</v>
      </c>
      <c r="C644" s="18">
        <f t="shared" si="41"/>
        <v>0</v>
      </c>
      <c r="D644" s="18">
        <f>C644*Vstupy!$B$15</f>
        <v>0</v>
      </c>
      <c r="E644" s="18">
        <f>D644*Vstupy!$B$9</f>
        <v>0</v>
      </c>
      <c r="F644" s="18">
        <f t="shared" si="42"/>
        <v>0</v>
      </c>
      <c r="G644" s="18">
        <f>Vstupy!$B$5*(1+Vstupy!$B$16)^A644</f>
        <v>374737.19223454094</v>
      </c>
      <c r="H644" s="18">
        <f>IF(B644&gt;=Vstupy!$B$12,Vstupy!$B$11*(1+Vstupy!$B$16)^A644,0)</f>
        <v>0</v>
      </c>
      <c r="I644" s="18">
        <f t="shared" si="43"/>
        <v>0</v>
      </c>
    </row>
    <row r="645" spans="1:9">
      <c r="A645">
        <f t="shared" si="40"/>
        <v>643</v>
      </c>
      <c r="B645" s="17">
        <f>Vstupy!$B$8+A645/12</f>
        <v>83.583333333333343</v>
      </c>
      <c r="C645" s="18">
        <f t="shared" si="41"/>
        <v>0</v>
      </c>
      <c r="D645" s="18">
        <f>C645*Vstupy!$B$15</f>
        <v>0</v>
      </c>
      <c r="E645" s="18">
        <f>D645*Vstupy!$B$9</f>
        <v>0</v>
      </c>
      <c r="F645" s="18">
        <f t="shared" si="42"/>
        <v>0</v>
      </c>
      <c r="G645" s="18">
        <f>Vstupy!$B$5*(1+Vstupy!$B$16)^A645</f>
        <v>375509.08949476469</v>
      </c>
      <c r="H645" s="18">
        <f>IF(B645&gt;=Vstupy!$B$12,Vstupy!$B$11*(1+Vstupy!$B$16)^A645,0)</f>
        <v>0</v>
      </c>
      <c r="I645" s="18">
        <f t="shared" si="43"/>
        <v>0</v>
      </c>
    </row>
    <row r="646" spans="1:9">
      <c r="A646">
        <f t="shared" si="40"/>
        <v>644</v>
      </c>
      <c r="B646" s="17">
        <f>Vstupy!$B$8+A646/12</f>
        <v>83.666666666666657</v>
      </c>
      <c r="C646" s="18">
        <f t="shared" si="41"/>
        <v>0</v>
      </c>
      <c r="D646" s="18">
        <f>C646*Vstupy!$B$15</f>
        <v>0</v>
      </c>
      <c r="E646" s="18">
        <f>D646*Vstupy!$B$9</f>
        <v>0</v>
      </c>
      <c r="F646" s="18">
        <f t="shared" si="42"/>
        <v>0</v>
      </c>
      <c r="G646" s="18">
        <f>Vstupy!$B$5*(1+Vstupy!$B$16)^A646</f>
        <v>376282.57673696161</v>
      </c>
      <c r="H646" s="18">
        <f>IF(B646&gt;=Vstupy!$B$12,Vstupy!$B$11*(1+Vstupy!$B$16)^A646,0)</f>
        <v>0</v>
      </c>
      <c r="I646" s="18">
        <f t="shared" si="43"/>
        <v>0</v>
      </c>
    </row>
    <row r="647" spans="1:9">
      <c r="A647">
        <f t="shared" si="40"/>
        <v>645</v>
      </c>
      <c r="B647" s="17">
        <f>Vstupy!$B$8+A647/12</f>
        <v>83.75</v>
      </c>
      <c r="C647" s="18">
        <f t="shared" si="41"/>
        <v>0</v>
      </c>
      <c r="D647" s="18">
        <f>C647*Vstupy!$B$15</f>
        <v>0</v>
      </c>
      <c r="E647" s="18">
        <f>D647*Vstupy!$B$9</f>
        <v>0</v>
      </c>
      <c r="F647" s="18">
        <f t="shared" si="42"/>
        <v>0</v>
      </c>
      <c r="G647" s="18">
        <f>Vstupy!$B$5*(1+Vstupy!$B$16)^A647</f>
        <v>377057.65723623428</v>
      </c>
      <c r="H647" s="18">
        <f>IF(B647&gt;=Vstupy!$B$12,Vstupy!$B$11*(1+Vstupy!$B$16)^A647,0)</f>
        <v>0</v>
      </c>
      <c r="I647" s="18">
        <f t="shared" si="43"/>
        <v>0</v>
      </c>
    </row>
    <row r="648" spans="1:9">
      <c r="A648">
        <f t="shared" si="40"/>
        <v>646</v>
      </c>
      <c r="B648" s="17">
        <f>Vstupy!$B$8+A648/12</f>
        <v>83.833333333333343</v>
      </c>
      <c r="C648" s="18">
        <f t="shared" si="41"/>
        <v>0</v>
      </c>
      <c r="D648" s="18">
        <f>C648*Vstupy!$B$15</f>
        <v>0</v>
      </c>
      <c r="E648" s="18">
        <f>D648*Vstupy!$B$9</f>
        <v>0</v>
      </c>
      <c r="F648" s="18">
        <f t="shared" si="42"/>
        <v>0</v>
      </c>
      <c r="G648" s="18">
        <f>Vstupy!$B$5*(1+Vstupy!$B$16)^A648</f>
        <v>377834.3342744314</v>
      </c>
      <c r="H648" s="18">
        <f>IF(B648&gt;=Vstupy!$B$12,Vstupy!$B$11*(1+Vstupy!$B$16)^A648,0)</f>
        <v>0</v>
      </c>
      <c r="I648" s="18">
        <f t="shared" si="43"/>
        <v>0</v>
      </c>
    </row>
    <row r="649" spans="1:9">
      <c r="A649">
        <f t="shared" si="40"/>
        <v>647</v>
      </c>
      <c r="B649" s="17">
        <f>Vstupy!$B$8+A649/12</f>
        <v>83.916666666666657</v>
      </c>
      <c r="C649" s="18">
        <f t="shared" si="41"/>
        <v>0</v>
      </c>
      <c r="D649" s="18">
        <f>C649*Vstupy!$B$15</f>
        <v>0</v>
      </c>
      <c r="E649" s="18">
        <f>D649*Vstupy!$B$9</f>
        <v>0</v>
      </c>
      <c r="F649" s="18">
        <f t="shared" si="42"/>
        <v>0</v>
      </c>
      <c r="G649" s="18">
        <f>Vstupy!$B$5*(1+Vstupy!$B$16)^A649</f>
        <v>378612.61114016181</v>
      </c>
      <c r="H649" s="18">
        <f>IF(B649&gt;=Vstupy!$B$12,Vstupy!$B$11*(1+Vstupy!$B$16)^A649,0)</f>
        <v>0</v>
      </c>
      <c r="I649" s="18">
        <f t="shared" si="43"/>
        <v>0</v>
      </c>
    </row>
    <row r="650" spans="1:9">
      <c r="A650">
        <f t="shared" si="40"/>
        <v>648</v>
      </c>
      <c r="B650" s="17">
        <f>Vstupy!$B$8+A650/12</f>
        <v>84</v>
      </c>
      <c r="C650" s="18">
        <f t="shared" si="41"/>
        <v>0</v>
      </c>
      <c r="D650" s="18">
        <f>C650*Vstupy!$B$15</f>
        <v>0</v>
      </c>
      <c r="E650" s="18">
        <f>D650*Vstupy!$B$9</f>
        <v>0</v>
      </c>
      <c r="F650" s="18">
        <f t="shared" si="42"/>
        <v>0</v>
      </c>
      <c r="G650" s="18">
        <f>Vstupy!$B$5*(1+Vstupy!$B$16)^A650</f>
        <v>379392.49112880818</v>
      </c>
      <c r="H650" s="18">
        <f>IF(B650&gt;=Vstupy!$B$12,Vstupy!$B$11*(1+Vstupy!$B$16)^A650,0)</f>
        <v>0</v>
      </c>
      <c r="I650" s="18">
        <f t="shared" si="43"/>
        <v>0</v>
      </c>
    </row>
    <row r="651" spans="1:9">
      <c r="A651">
        <f t="shared" si="40"/>
        <v>649</v>
      </c>
      <c r="B651" s="17">
        <f>Vstupy!$B$8+A651/12</f>
        <v>84.083333333333343</v>
      </c>
      <c r="C651" s="18">
        <f t="shared" si="41"/>
        <v>0</v>
      </c>
      <c r="D651" s="18">
        <f>C651*Vstupy!$B$15</f>
        <v>0</v>
      </c>
      <c r="E651" s="18">
        <f>D651*Vstupy!$B$9</f>
        <v>0</v>
      </c>
      <c r="F651" s="18">
        <f t="shared" si="42"/>
        <v>0</v>
      </c>
      <c r="G651" s="18">
        <f>Vstupy!$B$5*(1+Vstupy!$B$16)^A651</f>
        <v>380173.97754254128</v>
      </c>
      <c r="H651" s="18">
        <f>IF(B651&gt;=Vstupy!$B$12,Vstupy!$B$11*(1+Vstupy!$B$16)^A651,0)</f>
        <v>0</v>
      </c>
      <c r="I651" s="18">
        <f t="shared" si="43"/>
        <v>0</v>
      </c>
    </row>
    <row r="652" spans="1:9">
      <c r="A652">
        <f t="shared" si="40"/>
        <v>650</v>
      </c>
      <c r="B652" s="17">
        <f>Vstupy!$B$8+A652/12</f>
        <v>84.166666666666657</v>
      </c>
      <c r="C652" s="18">
        <f t="shared" si="41"/>
        <v>0</v>
      </c>
      <c r="D652" s="18">
        <f>C652*Vstupy!$B$15</f>
        <v>0</v>
      </c>
      <c r="E652" s="18">
        <f>D652*Vstupy!$B$9</f>
        <v>0</v>
      </c>
      <c r="F652" s="18">
        <f t="shared" si="42"/>
        <v>0</v>
      </c>
      <c r="G652" s="18">
        <f>Vstupy!$B$5*(1+Vstupy!$B$16)^A652</f>
        <v>380957.07369033375</v>
      </c>
      <c r="H652" s="18">
        <f>IF(B652&gt;=Vstupy!$B$12,Vstupy!$B$11*(1+Vstupy!$B$16)^A652,0)</f>
        <v>0</v>
      </c>
      <c r="I652" s="18">
        <f t="shared" si="43"/>
        <v>0</v>
      </c>
    </row>
    <row r="653" spans="1:9">
      <c r="A653">
        <f t="shared" si="40"/>
        <v>651</v>
      </c>
      <c r="B653" s="17">
        <f>Vstupy!$B$8+A653/12</f>
        <v>84.25</v>
      </c>
      <c r="C653" s="18">
        <f t="shared" si="41"/>
        <v>0</v>
      </c>
      <c r="D653" s="18">
        <f>C653*Vstupy!$B$15</f>
        <v>0</v>
      </c>
      <c r="E653" s="18">
        <f>D653*Vstupy!$B$9</f>
        <v>0</v>
      </c>
      <c r="F653" s="18">
        <f t="shared" si="42"/>
        <v>0</v>
      </c>
      <c r="G653" s="18">
        <f>Vstupy!$B$5*(1+Vstupy!$B$16)^A653</f>
        <v>381741.78288797429</v>
      </c>
      <c r="H653" s="18">
        <f>IF(B653&gt;=Vstupy!$B$12,Vstupy!$B$11*(1+Vstupy!$B$16)^A653,0)</f>
        <v>0</v>
      </c>
      <c r="I653" s="18">
        <f t="shared" si="43"/>
        <v>0</v>
      </c>
    </row>
    <row r="654" spans="1:9">
      <c r="A654">
        <f t="shared" si="40"/>
        <v>652</v>
      </c>
      <c r="B654" s="17">
        <f>Vstupy!$B$8+A654/12</f>
        <v>84.333333333333343</v>
      </c>
      <c r="C654" s="18">
        <f t="shared" si="41"/>
        <v>0</v>
      </c>
      <c r="D654" s="18">
        <f>C654*Vstupy!$B$15</f>
        <v>0</v>
      </c>
      <c r="E654" s="18">
        <f>D654*Vstupy!$B$9</f>
        <v>0</v>
      </c>
      <c r="F654" s="18">
        <f t="shared" si="42"/>
        <v>0</v>
      </c>
      <c r="G654" s="18">
        <f>Vstupy!$B$5*(1+Vstupy!$B$16)^A654</f>
        <v>382528.10845808138</v>
      </c>
      <c r="H654" s="18">
        <f>IF(B654&gt;=Vstupy!$B$12,Vstupy!$B$11*(1+Vstupy!$B$16)^A654,0)</f>
        <v>0</v>
      </c>
      <c r="I654" s="18">
        <f t="shared" si="43"/>
        <v>0</v>
      </c>
    </row>
    <row r="655" spans="1:9">
      <c r="A655">
        <f t="shared" si="40"/>
        <v>653</v>
      </c>
      <c r="B655" s="17">
        <f>Vstupy!$B$8+A655/12</f>
        <v>84.416666666666657</v>
      </c>
      <c r="C655" s="18">
        <f t="shared" si="41"/>
        <v>0</v>
      </c>
      <c r="D655" s="18">
        <f>C655*Vstupy!$B$15</f>
        <v>0</v>
      </c>
      <c r="E655" s="18">
        <f>D655*Vstupy!$B$9</f>
        <v>0</v>
      </c>
      <c r="F655" s="18">
        <f t="shared" si="42"/>
        <v>0</v>
      </c>
      <c r="G655" s="18">
        <f>Vstupy!$B$5*(1+Vstupy!$B$16)^A655</f>
        <v>383316.05373011756</v>
      </c>
      <c r="H655" s="18">
        <f>IF(B655&gt;=Vstupy!$B$12,Vstupy!$B$11*(1+Vstupy!$B$16)^A655,0)</f>
        <v>0</v>
      </c>
      <c r="I655" s="18">
        <f t="shared" si="43"/>
        <v>0</v>
      </c>
    </row>
    <row r="656" spans="1:9">
      <c r="A656">
        <f t="shared" si="40"/>
        <v>654</v>
      </c>
      <c r="B656" s="17">
        <f>Vstupy!$B$8+A656/12</f>
        <v>84.5</v>
      </c>
      <c r="C656" s="18">
        <f t="shared" si="41"/>
        <v>0</v>
      </c>
      <c r="D656" s="18">
        <f>C656*Vstupy!$B$15</f>
        <v>0</v>
      </c>
      <c r="E656" s="18">
        <f>D656*Vstupy!$B$9</f>
        <v>0</v>
      </c>
      <c r="F656" s="18">
        <f t="shared" si="42"/>
        <v>0</v>
      </c>
      <c r="G656" s="18">
        <f>Vstupy!$B$5*(1+Vstupy!$B$16)^A656</f>
        <v>384105.62204040389</v>
      </c>
      <c r="H656" s="18">
        <f>IF(B656&gt;=Vstupy!$B$12,Vstupy!$B$11*(1+Vstupy!$B$16)^A656,0)</f>
        <v>0</v>
      </c>
      <c r="I656" s="18">
        <f t="shared" si="43"/>
        <v>0</v>
      </c>
    </row>
    <row r="657" spans="1:9">
      <c r="A657">
        <f t="shared" si="40"/>
        <v>655</v>
      </c>
      <c r="B657" s="17">
        <f>Vstupy!$B$8+A657/12</f>
        <v>84.583333333333343</v>
      </c>
      <c r="C657" s="18">
        <f t="shared" si="41"/>
        <v>0</v>
      </c>
      <c r="D657" s="18">
        <f>C657*Vstupy!$B$15</f>
        <v>0</v>
      </c>
      <c r="E657" s="18">
        <f>D657*Vstupy!$B$9</f>
        <v>0</v>
      </c>
      <c r="F657" s="18">
        <f t="shared" si="42"/>
        <v>0</v>
      </c>
      <c r="G657" s="18">
        <f>Vstupy!$B$5*(1+Vstupy!$B$16)^A657</f>
        <v>384896.81673213327</v>
      </c>
      <c r="H657" s="18">
        <f>IF(B657&gt;=Vstupy!$B$12,Vstupy!$B$11*(1+Vstupy!$B$16)^A657,0)</f>
        <v>0</v>
      </c>
      <c r="I657" s="18">
        <f t="shared" si="43"/>
        <v>0</v>
      </c>
    </row>
    <row r="658" spans="1:9">
      <c r="A658">
        <f t="shared" si="40"/>
        <v>656</v>
      </c>
      <c r="B658" s="17">
        <f>Vstupy!$B$8+A658/12</f>
        <v>84.666666666666657</v>
      </c>
      <c r="C658" s="18">
        <f t="shared" si="41"/>
        <v>0</v>
      </c>
      <c r="D658" s="18">
        <f>C658*Vstupy!$B$15</f>
        <v>0</v>
      </c>
      <c r="E658" s="18">
        <f>D658*Vstupy!$B$9</f>
        <v>0</v>
      </c>
      <c r="F658" s="18">
        <f t="shared" si="42"/>
        <v>0</v>
      </c>
      <c r="G658" s="18">
        <f>Vstupy!$B$5*(1+Vstupy!$B$16)^A658</f>
        <v>385689.64115538512</v>
      </c>
      <c r="H658" s="18">
        <f>IF(B658&gt;=Vstupy!$B$12,Vstupy!$B$11*(1+Vstupy!$B$16)^A658,0)</f>
        <v>0</v>
      </c>
      <c r="I658" s="18">
        <f t="shared" si="43"/>
        <v>0</v>
      </c>
    </row>
    <row r="659" spans="1:9">
      <c r="A659">
        <f t="shared" si="40"/>
        <v>657</v>
      </c>
      <c r="B659" s="17">
        <f>Vstupy!$B$8+A659/12</f>
        <v>84.75</v>
      </c>
      <c r="C659" s="18">
        <f t="shared" si="41"/>
        <v>0</v>
      </c>
      <c r="D659" s="18">
        <f>C659*Vstupy!$B$15</f>
        <v>0</v>
      </c>
      <c r="E659" s="18">
        <f>D659*Vstupy!$B$9</f>
        <v>0</v>
      </c>
      <c r="F659" s="18">
        <f t="shared" si="42"/>
        <v>0</v>
      </c>
      <c r="G659" s="18">
        <f>Vstupy!$B$5*(1+Vstupy!$B$16)^A659</f>
        <v>386484.09866713965</v>
      </c>
      <c r="H659" s="18">
        <f>IF(B659&gt;=Vstupy!$B$12,Vstupy!$B$11*(1+Vstupy!$B$16)^A659,0)</f>
        <v>0</v>
      </c>
      <c r="I659" s="18">
        <f t="shared" si="43"/>
        <v>0</v>
      </c>
    </row>
    <row r="660" spans="1:9">
      <c r="A660">
        <f t="shared" si="40"/>
        <v>658</v>
      </c>
      <c r="B660" s="17">
        <f>Vstupy!$B$8+A660/12</f>
        <v>84.833333333333343</v>
      </c>
      <c r="C660" s="18">
        <f t="shared" si="41"/>
        <v>0</v>
      </c>
      <c r="D660" s="18">
        <f>C660*Vstupy!$B$15</f>
        <v>0</v>
      </c>
      <c r="E660" s="18">
        <f>D660*Vstupy!$B$9</f>
        <v>0</v>
      </c>
      <c r="F660" s="18">
        <f t="shared" si="42"/>
        <v>0</v>
      </c>
      <c r="G660" s="18">
        <f>Vstupy!$B$5*(1+Vstupy!$B$16)^A660</f>
        <v>387280.19263129163</v>
      </c>
      <c r="H660" s="18">
        <f>IF(B660&gt;=Vstupy!$B$12,Vstupy!$B$11*(1+Vstupy!$B$16)^A660,0)</f>
        <v>0</v>
      </c>
      <c r="I660" s="18">
        <f t="shared" si="43"/>
        <v>0</v>
      </c>
    </row>
    <row r="661" spans="1:9">
      <c r="A661">
        <f t="shared" si="40"/>
        <v>659</v>
      </c>
      <c r="B661" s="17">
        <f>Vstupy!$B$8+A661/12</f>
        <v>84.916666666666657</v>
      </c>
      <c r="C661" s="18">
        <f t="shared" si="41"/>
        <v>0</v>
      </c>
      <c r="D661" s="18">
        <f>C661*Vstupy!$B$15</f>
        <v>0</v>
      </c>
      <c r="E661" s="18">
        <f>D661*Vstupy!$B$9</f>
        <v>0</v>
      </c>
      <c r="F661" s="18">
        <f t="shared" si="42"/>
        <v>0</v>
      </c>
      <c r="G661" s="18">
        <f>Vstupy!$B$5*(1+Vstupy!$B$16)^A661</f>
        <v>388077.92641866533</v>
      </c>
      <c r="H661" s="18">
        <f>IF(B661&gt;=Vstupy!$B$12,Vstupy!$B$11*(1+Vstupy!$B$16)^A661,0)</f>
        <v>0</v>
      </c>
      <c r="I661" s="18">
        <f t="shared" si="43"/>
        <v>0</v>
      </c>
    </row>
    <row r="662" spans="1:9">
      <c r="A662">
        <f t="shared" si="40"/>
        <v>660</v>
      </c>
      <c r="B662" s="17">
        <f>Vstupy!$B$8+A662/12</f>
        <v>85</v>
      </c>
      <c r="C662" s="18">
        <f t="shared" si="41"/>
        <v>0</v>
      </c>
      <c r="D662" s="18">
        <f>C662*Vstupy!$B$15</f>
        <v>0</v>
      </c>
      <c r="E662" s="18">
        <f>D662*Vstupy!$B$9</f>
        <v>0</v>
      </c>
      <c r="F662" s="18">
        <f t="shared" si="42"/>
        <v>0</v>
      </c>
      <c r="G662" s="18">
        <f>Vstupy!$B$5*(1+Vstupy!$B$16)^A662</f>
        <v>388877.30340702785</v>
      </c>
      <c r="H662" s="18">
        <f>IF(B662&gt;=Vstupy!$B$12,Vstupy!$B$11*(1+Vstupy!$B$16)^A662,0)</f>
        <v>0</v>
      </c>
      <c r="I662" s="18">
        <f t="shared" si="43"/>
        <v>0</v>
      </c>
    </row>
    <row r="663" spans="1:9">
      <c r="A663">
        <f t="shared" si="40"/>
        <v>661</v>
      </c>
      <c r="B663" s="17">
        <f>Vstupy!$B$8+A663/12</f>
        <v>85.083333333333343</v>
      </c>
      <c r="C663" s="18">
        <f t="shared" si="41"/>
        <v>0</v>
      </c>
      <c r="D663" s="18">
        <f>C663*Vstupy!$B$15</f>
        <v>0</v>
      </c>
      <c r="E663" s="18">
        <f>D663*Vstupy!$B$9</f>
        <v>0</v>
      </c>
      <c r="F663" s="18">
        <f t="shared" si="42"/>
        <v>0</v>
      </c>
      <c r="G663" s="18">
        <f>Vstupy!$B$5*(1+Vstupy!$B$16)^A663</f>
        <v>389678.32698110427</v>
      </c>
      <c r="H663" s="18">
        <f>IF(B663&gt;=Vstupy!$B$12,Vstupy!$B$11*(1+Vstupy!$B$16)^A663,0)</f>
        <v>0</v>
      </c>
      <c r="I663" s="18">
        <f t="shared" si="43"/>
        <v>0</v>
      </c>
    </row>
    <row r="664" spans="1:9">
      <c r="A664">
        <f t="shared" si="40"/>
        <v>662</v>
      </c>
      <c r="B664" s="17">
        <f>Vstupy!$B$8+A664/12</f>
        <v>85.166666666666657</v>
      </c>
      <c r="C664" s="18">
        <f t="shared" si="41"/>
        <v>0</v>
      </c>
      <c r="D664" s="18">
        <f>C664*Vstupy!$B$15</f>
        <v>0</v>
      </c>
      <c r="E664" s="18">
        <f>D664*Vstupy!$B$9</f>
        <v>0</v>
      </c>
      <c r="F664" s="18">
        <f t="shared" si="42"/>
        <v>0</v>
      </c>
      <c r="G664" s="18">
        <f>Vstupy!$B$5*(1+Vstupy!$B$16)^A664</f>
        <v>390481.00053259154</v>
      </c>
      <c r="H664" s="18">
        <f>IF(B664&gt;=Vstupy!$B$12,Vstupy!$B$11*(1+Vstupy!$B$16)^A664,0)</f>
        <v>0</v>
      </c>
      <c r="I664" s="18">
        <f t="shared" si="43"/>
        <v>0</v>
      </c>
    </row>
    <row r="665" spans="1:9">
      <c r="A665">
        <f t="shared" si="40"/>
        <v>663</v>
      </c>
      <c r="B665" s="17">
        <f>Vstupy!$B$8+A665/12</f>
        <v>85.25</v>
      </c>
      <c r="C665" s="18">
        <f t="shared" si="41"/>
        <v>0</v>
      </c>
      <c r="D665" s="18">
        <f>C665*Vstupy!$B$15</f>
        <v>0</v>
      </c>
      <c r="E665" s="18">
        <f>D665*Vstupy!$B$9</f>
        <v>0</v>
      </c>
      <c r="F665" s="18">
        <f t="shared" si="42"/>
        <v>0</v>
      </c>
      <c r="G665" s="18">
        <f>Vstupy!$B$5*(1+Vstupy!$B$16)^A665</f>
        <v>391285.32746017311</v>
      </c>
      <c r="H665" s="18">
        <f>IF(B665&gt;=Vstupy!$B$12,Vstupy!$B$11*(1+Vstupy!$B$16)^A665,0)</f>
        <v>0</v>
      </c>
      <c r="I665" s="18">
        <f t="shared" si="43"/>
        <v>0</v>
      </c>
    </row>
    <row r="666" spans="1:9">
      <c r="A666">
        <f t="shared" si="40"/>
        <v>664</v>
      </c>
      <c r="B666" s="17">
        <f>Vstupy!$B$8+A666/12</f>
        <v>85.333333333333343</v>
      </c>
      <c r="C666" s="18">
        <f t="shared" si="41"/>
        <v>0</v>
      </c>
      <c r="D666" s="18">
        <f>C666*Vstupy!$B$15</f>
        <v>0</v>
      </c>
      <c r="E666" s="18">
        <f>D666*Vstupy!$B$9</f>
        <v>0</v>
      </c>
      <c r="F666" s="18">
        <f t="shared" si="42"/>
        <v>0</v>
      </c>
      <c r="G666" s="18">
        <f>Vstupy!$B$5*(1+Vstupy!$B$16)^A666</f>
        <v>392091.31116953283</v>
      </c>
      <c r="H666" s="18">
        <f>IF(B666&gt;=Vstupy!$B$12,Vstupy!$B$11*(1+Vstupy!$B$16)^A666,0)</f>
        <v>0</v>
      </c>
      <c r="I666" s="18">
        <f t="shared" si="43"/>
        <v>0</v>
      </c>
    </row>
    <row r="667" spans="1:9">
      <c r="A667">
        <f t="shared" si="40"/>
        <v>665</v>
      </c>
      <c r="B667" s="17">
        <f>Vstupy!$B$8+A667/12</f>
        <v>85.416666666666657</v>
      </c>
      <c r="C667" s="18">
        <f t="shared" si="41"/>
        <v>0</v>
      </c>
      <c r="D667" s="18">
        <f>C667*Vstupy!$B$15</f>
        <v>0</v>
      </c>
      <c r="E667" s="18">
        <f>D667*Vstupy!$B$9</f>
        <v>0</v>
      </c>
      <c r="F667" s="18">
        <f t="shared" si="42"/>
        <v>0</v>
      </c>
      <c r="G667" s="18">
        <f>Vstupy!$B$5*(1+Vstupy!$B$16)^A667</f>
        <v>392898.95507337013</v>
      </c>
      <c r="H667" s="18">
        <f>IF(B667&gt;=Vstupy!$B$12,Vstupy!$B$11*(1+Vstupy!$B$16)^A667,0)</f>
        <v>0</v>
      </c>
      <c r="I667" s="18">
        <f t="shared" si="43"/>
        <v>0</v>
      </c>
    </row>
    <row r="668" spans="1:9">
      <c r="A668">
        <f t="shared" si="40"/>
        <v>666</v>
      </c>
      <c r="B668" s="17">
        <f>Vstupy!$B$8+A668/12</f>
        <v>85.5</v>
      </c>
      <c r="C668" s="18">
        <f t="shared" si="41"/>
        <v>0</v>
      </c>
      <c r="D668" s="18">
        <f>C668*Vstupy!$B$15</f>
        <v>0</v>
      </c>
      <c r="E668" s="18">
        <f>D668*Vstupy!$B$9</f>
        <v>0</v>
      </c>
      <c r="F668" s="18">
        <f t="shared" si="42"/>
        <v>0</v>
      </c>
      <c r="G668" s="18">
        <f>Vstupy!$B$5*(1+Vstupy!$B$16)^A668</f>
        <v>393708.26259141351</v>
      </c>
      <c r="H668" s="18">
        <f>IF(B668&gt;=Vstupy!$B$12,Vstupy!$B$11*(1+Vstupy!$B$16)^A668,0)</f>
        <v>0</v>
      </c>
      <c r="I668" s="18">
        <f t="shared" si="43"/>
        <v>0</v>
      </c>
    </row>
    <row r="669" spans="1:9">
      <c r="A669">
        <f t="shared" si="40"/>
        <v>667</v>
      </c>
      <c r="B669" s="17">
        <f>Vstupy!$B$8+A669/12</f>
        <v>85.583333333333343</v>
      </c>
      <c r="C669" s="18">
        <f t="shared" si="41"/>
        <v>0</v>
      </c>
      <c r="D669" s="18">
        <f>C669*Vstupy!$B$15</f>
        <v>0</v>
      </c>
      <c r="E669" s="18">
        <f>D669*Vstupy!$B$9</f>
        <v>0</v>
      </c>
      <c r="F669" s="18">
        <f t="shared" si="42"/>
        <v>0</v>
      </c>
      <c r="G669" s="18">
        <f>Vstupy!$B$5*(1+Vstupy!$B$16)^A669</f>
        <v>394519.23715043609</v>
      </c>
      <c r="H669" s="18">
        <f>IF(B669&gt;=Vstupy!$B$12,Vstupy!$B$11*(1+Vstupy!$B$16)^A669,0)</f>
        <v>0</v>
      </c>
      <c r="I669" s="18">
        <f t="shared" si="43"/>
        <v>0</v>
      </c>
    </row>
    <row r="670" spans="1:9">
      <c r="A670">
        <f t="shared" si="40"/>
        <v>668</v>
      </c>
      <c r="B670" s="17">
        <f>Vstupy!$B$8+A670/12</f>
        <v>85.666666666666657</v>
      </c>
      <c r="C670" s="18">
        <f t="shared" si="41"/>
        <v>0</v>
      </c>
      <c r="D670" s="18">
        <f>C670*Vstupy!$B$15</f>
        <v>0</v>
      </c>
      <c r="E670" s="18">
        <f>D670*Vstupy!$B$9</f>
        <v>0</v>
      </c>
      <c r="F670" s="18">
        <f t="shared" si="42"/>
        <v>0</v>
      </c>
      <c r="G670" s="18">
        <f>Vstupy!$B$5*(1+Vstupy!$B$16)^A670</f>
        <v>395331.88218426931</v>
      </c>
      <c r="H670" s="18">
        <f>IF(B670&gt;=Vstupy!$B$12,Vstupy!$B$11*(1+Vstupy!$B$16)^A670,0)</f>
        <v>0</v>
      </c>
      <c r="I670" s="18">
        <f t="shared" si="43"/>
        <v>0</v>
      </c>
    </row>
    <row r="671" spans="1:9">
      <c r="A671">
        <f t="shared" si="40"/>
        <v>669</v>
      </c>
      <c r="B671" s="17">
        <f>Vstupy!$B$8+A671/12</f>
        <v>85.75</v>
      </c>
      <c r="C671" s="18">
        <f t="shared" si="41"/>
        <v>0</v>
      </c>
      <c r="D671" s="18">
        <f>C671*Vstupy!$B$15</f>
        <v>0</v>
      </c>
      <c r="E671" s="18">
        <f>D671*Vstupy!$B$9</f>
        <v>0</v>
      </c>
      <c r="F671" s="18">
        <f t="shared" si="42"/>
        <v>0</v>
      </c>
      <c r="G671" s="18">
        <f>Vstupy!$B$5*(1+Vstupy!$B$16)^A671</f>
        <v>396146.20113381755</v>
      </c>
      <c r="H671" s="18">
        <f>IF(B671&gt;=Vstupy!$B$12,Vstupy!$B$11*(1+Vstupy!$B$16)^A671,0)</f>
        <v>0</v>
      </c>
      <c r="I671" s="18">
        <f t="shared" si="43"/>
        <v>0</v>
      </c>
    </row>
    <row r="672" spans="1:9">
      <c r="A672">
        <f t="shared" si="40"/>
        <v>670</v>
      </c>
      <c r="B672" s="17">
        <f>Vstupy!$B$8+A672/12</f>
        <v>85.833333333333343</v>
      </c>
      <c r="C672" s="18">
        <f t="shared" si="41"/>
        <v>0</v>
      </c>
      <c r="D672" s="18">
        <f>C672*Vstupy!$B$15</f>
        <v>0</v>
      </c>
      <c r="E672" s="18">
        <f>D672*Vstupy!$B$9</f>
        <v>0</v>
      </c>
      <c r="F672" s="18">
        <f t="shared" si="42"/>
        <v>0</v>
      </c>
      <c r="G672" s="18">
        <f>Vstupy!$B$5*(1+Vstupy!$B$16)^A672</f>
        <v>396962.19744707341</v>
      </c>
      <c r="H672" s="18">
        <f>IF(B672&gt;=Vstupy!$B$12,Vstupy!$B$11*(1+Vstupy!$B$16)^A672,0)</f>
        <v>0</v>
      </c>
      <c r="I672" s="18">
        <f t="shared" si="43"/>
        <v>0</v>
      </c>
    </row>
    <row r="673" spans="1:9">
      <c r="A673">
        <f t="shared" si="40"/>
        <v>671</v>
      </c>
      <c r="B673" s="17">
        <f>Vstupy!$B$8+A673/12</f>
        <v>85.916666666666657</v>
      </c>
      <c r="C673" s="18">
        <f t="shared" si="41"/>
        <v>0</v>
      </c>
      <c r="D673" s="18">
        <f>C673*Vstupy!$B$15</f>
        <v>0</v>
      </c>
      <c r="E673" s="18">
        <f>D673*Vstupy!$B$9</f>
        <v>0</v>
      </c>
      <c r="F673" s="18">
        <f t="shared" si="42"/>
        <v>0</v>
      </c>
      <c r="G673" s="18">
        <f>Vstupy!$B$5*(1+Vstupy!$B$16)^A673</f>
        <v>397779.87457913137</v>
      </c>
      <c r="H673" s="18">
        <f>IF(B673&gt;=Vstupy!$B$12,Vstupy!$B$11*(1+Vstupy!$B$16)^A673,0)</f>
        <v>0</v>
      </c>
      <c r="I673" s="18">
        <f t="shared" si="43"/>
        <v>0</v>
      </c>
    </row>
    <row r="674" spans="1:9">
      <c r="A674">
        <f t="shared" si="40"/>
        <v>672</v>
      </c>
      <c r="B674" s="17">
        <f>Vstupy!$B$8+A674/12</f>
        <v>86</v>
      </c>
      <c r="C674" s="18">
        <f t="shared" si="41"/>
        <v>0</v>
      </c>
      <c r="D674" s="18">
        <f>C674*Vstupy!$B$15</f>
        <v>0</v>
      </c>
      <c r="E674" s="18">
        <f>D674*Vstupy!$B$9</f>
        <v>0</v>
      </c>
      <c r="F674" s="18">
        <f t="shared" si="42"/>
        <v>0</v>
      </c>
      <c r="G674" s="18">
        <f>Vstupy!$B$5*(1+Vstupy!$B$16)^A674</f>
        <v>398599.23599220294</v>
      </c>
      <c r="H674" s="18">
        <f>IF(B674&gt;=Vstupy!$B$12,Vstupy!$B$11*(1+Vstupy!$B$16)^A674,0)</f>
        <v>0</v>
      </c>
      <c r="I674" s="18">
        <f t="shared" si="43"/>
        <v>0</v>
      </c>
    </row>
    <row r="675" spans="1:9">
      <c r="A675">
        <f t="shared" si="40"/>
        <v>673</v>
      </c>
      <c r="B675" s="17">
        <f>Vstupy!$B$8+A675/12</f>
        <v>86.083333333333343</v>
      </c>
      <c r="C675" s="18">
        <f t="shared" si="41"/>
        <v>0</v>
      </c>
      <c r="D675" s="18">
        <f>C675*Vstupy!$B$15</f>
        <v>0</v>
      </c>
      <c r="E675" s="18">
        <f>D675*Vstupy!$B$9</f>
        <v>0</v>
      </c>
      <c r="F675" s="18">
        <f t="shared" si="42"/>
        <v>0</v>
      </c>
      <c r="G675" s="18">
        <f>Vstupy!$B$5*(1+Vstupy!$B$16)^A675</f>
        <v>399420.28515563125</v>
      </c>
      <c r="H675" s="18">
        <f>IF(B675&gt;=Vstupy!$B$12,Vstupy!$B$11*(1+Vstupy!$B$16)^A675,0)</f>
        <v>0</v>
      </c>
      <c r="I675" s="18">
        <f t="shared" si="43"/>
        <v>0</v>
      </c>
    </row>
    <row r="676" spans="1:9">
      <c r="A676">
        <f t="shared" si="40"/>
        <v>674</v>
      </c>
      <c r="B676" s="17">
        <f>Vstupy!$B$8+A676/12</f>
        <v>86.166666666666657</v>
      </c>
      <c r="C676" s="18">
        <f t="shared" si="41"/>
        <v>0</v>
      </c>
      <c r="D676" s="18">
        <f>C676*Vstupy!$B$15</f>
        <v>0</v>
      </c>
      <c r="E676" s="18">
        <f>D676*Vstupy!$B$9</f>
        <v>0</v>
      </c>
      <c r="F676" s="18">
        <f t="shared" si="42"/>
        <v>0</v>
      </c>
      <c r="G676" s="18">
        <f>Vstupy!$B$5*(1+Vstupy!$B$16)^A676</f>
        <v>400243.02554590581</v>
      </c>
      <c r="H676" s="18">
        <f>IF(B676&gt;=Vstupy!$B$12,Vstupy!$B$11*(1+Vstupy!$B$16)^A676,0)</f>
        <v>0</v>
      </c>
      <c r="I676" s="18">
        <f t="shared" si="43"/>
        <v>0</v>
      </c>
    </row>
    <row r="677" spans="1:9">
      <c r="A677">
        <f t="shared" si="40"/>
        <v>675</v>
      </c>
      <c r="B677" s="17">
        <f>Vstupy!$B$8+A677/12</f>
        <v>86.25</v>
      </c>
      <c r="C677" s="18">
        <f t="shared" si="41"/>
        <v>0</v>
      </c>
      <c r="D677" s="18">
        <f>C677*Vstupy!$B$15</f>
        <v>0</v>
      </c>
      <c r="E677" s="18">
        <f>D677*Vstupy!$B$9</f>
        <v>0</v>
      </c>
      <c r="F677" s="18">
        <f t="shared" si="42"/>
        <v>0</v>
      </c>
      <c r="G677" s="18">
        <f>Vstupy!$B$5*(1+Vstupy!$B$16)^A677</f>
        <v>401067.46064667683</v>
      </c>
      <c r="H677" s="18">
        <f>IF(B677&gt;=Vstupy!$B$12,Vstupy!$B$11*(1+Vstupy!$B$16)^A677,0)</f>
        <v>0</v>
      </c>
      <c r="I677" s="18">
        <f t="shared" si="43"/>
        <v>0</v>
      </c>
    </row>
    <row r="678" spans="1:9">
      <c r="A678">
        <f t="shared" si="40"/>
        <v>676</v>
      </c>
      <c r="B678" s="17">
        <f>Vstupy!$B$8+A678/12</f>
        <v>86.333333333333343</v>
      </c>
      <c r="C678" s="18">
        <f t="shared" si="41"/>
        <v>0</v>
      </c>
      <c r="D678" s="18">
        <f>C678*Vstupy!$B$15</f>
        <v>0</v>
      </c>
      <c r="E678" s="18">
        <f>D678*Vstupy!$B$9</f>
        <v>0</v>
      </c>
      <c r="F678" s="18">
        <f t="shared" si="42"/>
        <v>0</v>
      </c>
      <c r="G678" s="18">
        <f>Vstupy!$B$5*(1+Vstupy!$B$16)^A678</f>
        <v>401893.59394877061</v>
      </c>
      <c r="H678" s="18">
        <f>IF(B678&gt;=Vstupy!$B$12,Vstupy!$B$11*(1+Vstupy!$B$16)^A678,0)</f>
        <v>0</v>
      </c>
      <c r="I678" s="18">
        <f t="shared" si="43"/>
        <v>0</v>
      </c>
    </row>
    <row r="679" spans="1:9">
      <c r="A679">
        <f t="shared" si="40"/>
        <v>677</v>
      </c>
      <c r="B679" s="17">
        <f>Vstupy!$B$8+A679/12</f>
        <v>86.416666666666657</v>
      </c>
      <c r="C679" s="18">
        <f t="shared" si="41"/>
        <v>0</v>
      </c>
      <c r="D679" s="18">
        <f>C679*Vstupy!$B$15</f>
        <v>0</v>
      </c>
      <c r="E679" s="18">
        <f>D679*Vstupy!$B$9</f>
        <v>0</v>
      </c>
      <c r="F679" s="18">
        <f t="shared" si="42"/>
        <v>0</v>
      </c>
      <c r="G679" s="18">
        <f>Vstupy!$B$5*(1+Vstupy!$B$16)^A679</f>
        <v>402721.42895020376</v>
      </c>
      <c r="H679" s="18">
        <f>IF(B679&gt;=Vstupy!$B$12,Vstupy!$B$11*(1+Vstupy!$B$16)^A679,0)</f>
        <v>0</v>
      </c>
      <c r="I679" s="18">
        <f t="shared" si="43"/>
        <v>0</v>
      </c>
    </row>
    <row r="680" spans="1:9">
      <c r="A680">
        <f t="shared" si="40"/>
        <v>678</v>
      </c>
      <c r="B680" s="17">
        <f>Vstupy!$B$8+A680/12</f>
        <v>86.5</v>
      </c>
      <c r="C680" s="18">
        <f t="shared" si="41"/>
        <v>0</v>
      </c>
      <c r="D680" s="18">
        <f>C680*Vstupy!$B$15</f>
        <v>0</v>
      </c>
      <c r="E680" s="18">
        <f>D680*Vstupy!$B$9</f>
        <v>0</v>
      </c>
      <c r="F680" s="18">
        <f t="shared" si="42"/>
        <v>0</v>
      </c>
      <c r="G680" s="18">
        <f>Vstupy!$B$5*(1+Vstupy!$B$16)^A680</f>
        <v>403550.9691561982</v>
      </c>
      <c r="H680" s="18">
        <f>IF(B680&gt;=Vstupy!$B$12,Vstupy!$B$11*(1+Vstupy!$B$16)^A680,0)</f>
        <v>0</v>
      </c>
      <c r="I680" s="18">
        <f t="shared" si="43"/>
        <v>0</v>
      </c>
    </row>
    <row r="681" spans="1:9">
      <c r="A681">
        <f t="shared" si="40"/>
        <v>679</v>
      </c>
      <c r="B681" s="17">
        <f>Vstupy!$B$8+A681/12</f>
        <v>86.583333333333343</v>
      </c>
      <c r="C681" s="18">
        <f t="shared" si="41"/>
        <v>0</v>
      </c>
      <c r="D681" s="18">
        <f>C681*Vstupy!$B$15</f>
        <v>0</v>
      </c>
      <c r="E681" s="18">
        <f>D681*Vstupy!$B$9</f>
        <v>0</v>
      </c>
      <c r="F681" s="18">
        <f t="shared" si="42"/>
        <v>0</v>
      </c>
      <c r="G681" s="18">
        <f>Vstupy!$B$5*(1+Vstupy!$B$16)^A681</f>
        <v>404382.21807919641</v>
      </c>
      <c r="H681" s="18">
        <f>IF(B681&gt;=Vstupy!$B$12,Vstupy!$B$11*(1+Vstupy!$B$16)^A681,0)</f>
        <v>0</v>
      </c>
      <c r="I681" s="18">
        <f t="shared" si="43"/>
        <v>0</v>
      </c>
    </row>
    <row r="682" spans="1:9">
      <c r="A682">
        <f t="shared" si="40"/>
        <v>680</v>
      </c>
      <c r="B682" s="17">
        <f>Vstupy!$B$8+A682/12</f>
        <v>86.666666666666657</v>
      </c>
      <c r="C682" s="18">
        <f t="shared" si="41"/>
        <v>0</v>
      </c>
      <c r="D682" s="18">
        <f>C682*Vstupy!$B$15</f>
        <v>0</v>
      </c>
      <c r="E682" s="18">
        <f>D682*Vstupy!$B$9</f>
        <v>0</v>
      </c>
      <c r="F682" s="18">
        <f t="shared" si="42"/>
        <v>0</v>
      </c>
      <c r="G682" s="18">
        <f>Vstupy!$B$5*(1+Vstupy!$B$16)^A682</f>
        <v>405215.1792388754</v>
      </c>
      <c r="H682" s="18">
        <f>IF(B682&gt;=Vstupy!$B$12,Vstupy!$B$11*(1+Vstupy!$B$16)^A682,0)</f>
        <v>0</v>
      </c>
      <c r="I682" s="18">
        <f t="shared" si="43"/>
        <v>0</v>
      </c>
    </row>
    <row r="683" spans="1:9">
      <c r="A683">
        <f t="shared" si="40"/>
        <v>681</v>
      </c>
      <c r="B683" s="17">
        <f>Vstupy!$B$8+A683/12</f>
        <v>86.75</v>
      </c>
      <c r="C683" s="18">
        <f t="shared" si="41"/>
        <v>0</v>
      </c>
      <c r="D683" s="18">
        <f>C683*Vstupy!$B$15</f>
        <v>0</v>
      </c>
      <c r="E683" s="18">
        <f>D683*Vstupy!$B$9</f>
        <v>0</v>
      </c>
      <c r="F683" s="18">
        <f t="shared" si="42"/>
        <v>0</v>
      </c>
      <c r="G683" s="18">
        <f>Vstupy!$B$5*(1+Vstupy!$B$16)^A683</f>
        <v>406049.8561621625</v>
      </c>
      <c r="H683" s="18">
        <f>IF(B683&gt;=Vstupy!$B$12,Vstupy!$B$11*(1+Vstupy!$B$16)^A683,0)</f>
        <v>0</v>
      </c>
      <c r="I683" s="18">
        <f t="shared" si="43"/>
        <v>0</v>
      </c>
    </row>
    <row r="684" spans="1:9">
      <c r="A684">
        <f t="shared" si="40"/>
        <v>682</v>
      </c>
      <c r="B684" s="17">
        <f>Vstupy!$B$8+A684/12</f>
        <v>86.833333333333343</v>
      </c>
      <c r="C684" s="18">
        <f t="shared" si="41"/>
        <v>0</v>
      </c>
      <c r="D684" s="18">
        <f>C684*Vstupy!$B$15</f>
        <v>0</v>
      </c>
      <c r="E684" s="18">
        <f>D684*Vstupy!$B$9</f>
        <v>0</v>
      </c>
      <c r="F684" s="18">
        <f t="shared" si="42"/>
        <v>0</v>
      </c>
      <c r="G684" s="18">
        <f>Vstupy!$B$5*(1+Vstupy!$B$16)^A684</f>
        <v>406886.2523832497</v>
      </c>
      <c r="H684" s="18">
        <f>IF(B684&gt;=Vstupy!$B$12,Vstupy!$B$11*(1+Vstupy!$B$16)^A684,0)</f>
        <v>0</v>
      </c>
      <c r="I684" s="18">
        <f t="shared" si="43"/>
        <v>0</v>
      </c>
    </row>
    <row r="685" spans="1:9">
      <c r="A685">
        <f t="shared" si="40"/>
        <v>683</v>
      </c>
      <c r="B685" s="17">
        <f>Vstupy!$B$8+A685/12</f>
        <v>86.916666666666657</v>
      </c>
      <c r="C685" s="18">
        <f t="shared" si="41"/>
        <v>0</v>
      </c>
      <c r="D685" s="18">
        <f>C685*Vstupy!$B$15</f>
        <v>0</v>
      </c>
      <c r="E685" s="18">
        <f>D685*Vstupy!$B$9</f>
        <v>0</v>
      </c>
      <c r="F685" s="18">
        <f t="shared" si="42"/>
        <v>0</v>
      </c>
      <c r="G685" s="18">
        <f>Vstupy!$B$5*(1+Vstupy!$B$16)^A685</f>
        <v>407724.37144360907</v>
      </c>
      <c r="H685" s="18">
        <f>IF(B685&gt;=Vstupy!$B$12,Vstupy!$B$11*(1+Vstupy!$B$16)^A685,0)</f>
        <v>0</v>
      </c>
      <c r="I685" s="18">
        <f t="shared" si="43"/>
        <v>0</v>
      </c>
    </row>
    <row r="686" spans="1:9">
      <c r="A686">
        <f t="shared" si="40"/>
        <v>684</v>
      </c>
      <c r="B686" s="17">
        <f>Vstupy!$B$8+A686/12</f>
        <v>87</v>
      </c>
      <c r="C686" s="18">
        <f t="shared" si="41"/>
        <v>0</v>
      </c>
      <c r="D686" s="18">
        <f>C686*Vstupy!$B$15</f>
        <v>0</v>
      </c>
      <c r="E686" s="18">
        <f>D686*Vstupy!$B$9</f>
        <v>0</v>
      </c>
      <c r="F686" s="18">
        <f t="shared" si="42"/>
        <v>0</v>
      </c>
      <c r="G686" s="18">
        <f>Vstupy!$B$5*(1+Vstupy!$B$16)^A686</f>
        <v>408564.21689200745</v>
      </c>
      <c r="H686" s="18">
        <f>IF(B686&gt;=Vstupy!$B$12,Vstupy!$B$11*(1+Vstupy!$B$16)^A686,0)</f>
        <v>0</v>
      </c>
      <c r="I686" s="18">
        <f t="shared" si="43"/>
        <v>0</v>
      </c>
    </row>
    <row r="687" spans="1:9">
      <c r="A687">
        <f t="shared" si="40"/>
        <v>685</v>
      </c>
      <c r="B687" s="17">
        <f>Vstupy!$B$8+A687/12</f>
        <v>87.083333333333343</v>
      </c>
      <c r="C687" s="18">
        <f t="shared" si="41"/>
        <v>0</v>
      </c>
      <c r="D687" s="18">
        <f>C687*Vstupy!$B$15</f>
        <v>0</v>
      </c>
      <c r="E687" s="18">
        <f>D687*Vstupy!$B$9</f>
        <v>0</v>
      </c>
      <c r="F687" s="18">
        <f t="shared" si="42"/>
        <v>0</v>
      </c>
      <c r="G687" s="18">
        <f>Vstupy!$B$5*(1+Vstupy!$B$16)^A687</f>
        <v>409405.79228452145</v>
      </c>
      <c r="H687" s="18">
        <f>IF(B687&gt;=Vstupy!$B$12,Vstupy!$B$11*(1+Vstupy!$B$16)^A687,0)</f>
        <v>0</v>
      </c>
      <c r="I687" s="18">
        <f t="shared" si="43"/>
        <v>0</v>
      </c>
    </row>
    <row r="688" spans="1:9">
      <c r="A688">
        <f t="shared" si="40"/>
        <v>686</v>
      </c>
      <c r="B688" s="17">
        <f>Vstupy!$B$8+A688/12</f>
        <v>87.166666666666657</v>
      </c>
      <c r="C688" s="18">
        <f t="shared" si="41"/>
        <v>0</v>
      </c>
      <c r="D688" s="18">
        <f>C688*Vstupy!$B$15</f>
        <v>0</v>
      </c>
      <c r="E688" s="18">
        <f>D688*Vstupy!$B$9</f>
        <v>0</v>
      </c>
      <c r="F688" s="18">
        <f t="shared" si="42"/>
        <v>0</v>
      </c>
      <c r="G688" s="18">
        <f>Vstupy!$B$5*(1+Vstupy!$B$16)^A688</f>
        <v>410249.10118455288</v>
      </c>
      <c r="H688" s="18">
        <f>IF(B688&gt;=Vstupy!$B$12,Vstupy!$B$11*(1+Vstupy!$B$16)^A688,0)</f>
        <v>0</v>
      </c>
      <c r="I688" s="18">
        <f t="shared" si="43"/>
        <v>0</v>
      </c>
    </row>
    <row r="689" spans="1:9">
      <c r="A689">
        <f t="shared" si="40"/>
        <v>687</v>
      </c>
      <c r="B689" s="17">
        <f>Vstupy!$B$8+A689/12</f>
        <v>87.25</v>
      </c>
      <c r="C689" s="18">
        <f t="shared" si="41"/>
        <v>0</v>
      </c>
      <c r="D689" s="18">
        <f>C689*Vstupy!$B$15</f>
        <v>0</v>
      </c>
      <c r="E689" s="18">
        <f>D689*Vstupy!$B$9</f>
        <v>0</v>
      </c>
      <c r="F689" s="18">
        <f t="shared" si="42"/>
        <v>0</v>
      </c>
      <c r="G689" s="18">
        <f>Vstupy!$B$5*(1+Vstupy!$B$16)^A689</f>
        <v>411094.1471628432</v>
      </c>
      <c r="H689" s="18">
        <f>IF(B689&gt;=Vstupy!$B$12,Vstupy!$B$11*(1+Vstupy!$B$16)^A689,0)</f>
        <v>0</v>
      </c>
      <c r="I689" s="18">
        <f t="shared" si="43"/>
        <v>0</v>
      </c>
    </row>
    <row r="690" spans="1:9">
      <c r="A690">
        <f t="shared" si="40"/>
        <v>688</v>
      </c>
      <c r="B690" s="17">
        <f>Vstupy!$B$8+A690/12</f>
        <v>87.333333333333343</v>
      </c>
      <c r="C690" s="18">
        <f t="shared" si="41"/>
        <v>0</v>
      </c>
      <c r="D690" s="18">
        <f>C690*Vstupy!$B$15</f>
        <v>0</v>
      </c>
      <c r="E690" s="18">
        <f>D690*Vstupy!$B$9</f>
        <v>0</v>
      </c>
      <c r="F690" s="18">
        <f t="shared" si="42"/>
        <v>0</v>
      </c>
      <c r="G690" s="18">
        <f>Vstupy!$B$5*(1+Vstupy!$B$16)^A690</f>
        <v>411940.93379748933</v>
      </c>
      <c r="H690" s="18">
        <f>IF(B690&gt;=Vstupy!$B$12,Vstupy!$B$11*(1+Vstupy!$B$16)^A690,0)</f>
        <v>0</v>
      </c>
      <c r="I690" s="18">
        <f t="shared" si="43"/>
        <v>0</v>
      </c>
    </row>
    <row r="691" spans="1:9">
      <c r="A691">
        <f t="shared" si="40"/>
        <v>689</v>
      </c>
      <c r="B691" s="17">
        <f>Vstupy!$B$8+A691/12</f>
        <v>87.416666666666657</v>
      </c>
      <c r="C691" s="18">
        <f t="shared" si="41"/>
        <v>0</v>
      </c>
      <c r="D691" s="18">
        <f>C691*Vstupy!$B$15</f>
        <v>0</v>
      </c>
      <c r="E691" s="18">
        <f>D691*Vstupy!$B$9</f>
        <v>0</v>
      </c>
      <c r="F691" s="18">
        <f t="shared" si="42"/>
        <v>0</v>
      </c>
      <c r="G691" s="18">
        <f>Vstupy!$B$5*(1+Vstupy!$B$16)^A691</f>
        <v>412789.46467395825</v>
      </c>
      <c r="H691" s="18">
        <f>IF(B691&gt;=Vstupy!$B$12,Vstupy!$B$11*(1+Vstupy!$B$16)^A691,0)</f>
        <v>0</v>
      </c>
      <c r="I691" s="18">
        <f t="shared" si="43"/>
        <v>0</v>
      </c>
    </row>
    <row r="692" spans="1:9">
      <c r="A692">
        <f t="shared" si="40"/>
        <v>690</v>
      </c>
      <c r="B692" s="17">
        <f>Vstupy!$B$8+A692/12</f>
        <v>87.5</v>
      </c>
      <c r="C692" s="18">
        <f t="shared" si="41"/>
        <v>0</v>
      </c>
      <c r="D692" s="18">
        <f>C692*Vstupy!$B$15</f>
        <v>0</v>
      </c>
      <c r="E692" s="18">
        <f>D692*Vstupy!$B$9</f>
        <v>0</v>
      </c>
      <c r="F692" s="18">
        <f t="shared" si="42"/>
        <v>0</v>
      </c>
      <c r="G692" s="18">
        <f>Vstupy!$B$5*(1+Vstupy!$B$16)^A692</f>
        <v>413639.74338510266</v>
      </c>
      <c r="H692" s="18">
        <f>IF(B692&gt;=Vstupy!$B$12,Vstupy!$B$11*(1+Vstupy!$B$16)^A692,0)</f>
        <v>0</v>
      </c>
      <c r="I692" s="18">
        <f t="shared" si="43"/>
        <v>0</v>
      </c>
    </row>
    <row r="693" spans="1:9">
      <c r="A693">
        <f t="shared" si="40"/>
        <v>691</v>
      </c>
      <c r="B693" s="17">
        <f>Vstupy!$B$8+A693/12</f>
        <v>87.583333333333343</v>
      </c>
      <c r="C693" s="18">
        <f t="shared" si="41"/>
        <v>0</v>
      </c>
      <c r="D693" s="18">
        <f>C693*Vstupy!$B$15</f>
        <v>0</v>
      </c>
      <c r="E693" s="18">
        <f>D693*Vstupy!$B$9</f>
        <v>0</v>
      </c>
      <c r="F693" s="18">
        <f t="shared" si="42"/>
        <v>0</v>
      </c>
      <c r="G693" s="18">
        <f>Vstupy!$B$5*(1+Vstupy!$B$16)^A693</f>
        <v>414491.77353117557</v>
      </c>
      <c r="H693" s="18">
        <f>IF(B693&gt;=Vstupy!$B$12,Vstupy!$B$11*(1+Vstupy!$B$16)^A693,0)</f>
        <v>0</v>
      </c>
      <c r="I693" s="18">
        <f t="shared" si="43"/>
        <v>0</v>
      </c>
    </row>
    <row r="694" spans="1:9">
      <c r="A694">
        <f t="shared" si="40"/>
        <v>692</v>
      </c>
      <c r="B694" s="17">
        <f>Vstupy!$B$8+A694/12</f>
        <v>87.666666666666657</v>
      </c>
      <c r="C694" s="18">
        <f t="shared" si="41"/>
        <v>0</v>
      </c>
      <c r="D694" s="18">
        <f>C694*Vstupy!$B$15</f>
        <v>0</v>
      </c>
      <c r="E694" s="18">
        <f>D694*Vstupy!$B$9</f>
        <v>0</v>
      </c>
      <c r="F694" s="18">
        <f t="shared" si="42"/>
        <v>0</v>
      </c>
      <c r="G694" s="18">
        <f>Vstupy!$B$5*(1+Vstupy!$B$16)^A694</f>
        <v>415345.55871984677</v>
      </c>
      <c r="H694" s="18">
        <f>IF(B694&gt;=Vstupy!$B$12,Vstupy!$B$11*(1+Vstupy!$B$16)^A694,0)</f>
        <v>0</v>
      </c>
      <c r="I694" s="18">
        <f t="shared" si="43"/>
        <v>0</v>
      </c>
    </row>
    <row r="695" spans="1:9">
      <c r="A695">
        <f t="shared" si="40"/>
        <v>693</v>
      </c>
      <c r="B695" s="17">
        <f>Vstupy!$B$8+A695/12</f>
        <v>87.75</v>
      </c>
      <c r="C695" s="18">
        <f t="shared" si="41"/>
        <v>0</v>
      </c>
      <c r="D695" s="18">
        <f>C695*Vstupy!$B$15</f>
        <v>0</v>
      </c>
      <c r="E695" s="18">
        <f>D695*Vstupy!$B$9</f>
        <v>0</v>
      </c>
      <c r="F695" s="18">
        <f t="shared" si="42"/>
        <v>0</v>
      </c>
      <c r="G695" s="18">
        <f>Vstupy!$B$5*(1+Vstupy!$B$16)^A695</f>
        <v>416201.10256621585</v>
      </c>
      <c r="H695" s="18">
        <f>IF(B695&gt;=Vstupy!$B$12,Vstupy!$B$11*(1+Vstupy!$B$16)^A695,0)</f>
        <v>0</v>
      </c>
      <c r="I695" s="18">
        <f t="shared" si="43"/>
        <v>0</v>
      </c>
    </row>
    <row r="696" spans="1:9">
      <c r="A696">
        <f t="shared" si="40"/>
        <v>694</v>
      </c>
      <c r="B696" s="17">
        <f>Vstupy!$B$8+A696/12</f>
        <v>87.833333333333343</v>
      </c>
      <c r="C696" s="18">
        <f t="shared" si="41"/>
        <v>0</v>
      </c>
      <c r="D696" s="18">
        <f>C696*Vstupy!$B$15</f>
        <v>0</v>
      </c>
      <c r="E696" s="18">
        <f>D696*Vstupy!$B$9</f>
        <v>0</v>
      </c>
      <c r="F696" s="18">
        <f t="shared" si="42"/>
        <v>0</v>
      </c>
      <c r="G696" s="18">
        <f>Vstupy!$B$5*(1+Vstupy!$B$16)^A696</f>
        <v>417058.40869283036</v>
      </c>
      <c r="H696" s="18">
        <f>IF(B696&gt;=Vstupy!$B$12,Vstupy!$B$11*(1+Vstupy!$B$16)^A696,0)</f>
        <v>0</v>
      </c>
      <c r="I696" s="18">
        <f t="shared" si="43"/>
        <v>0</v>
      </c>
    </row>
    <row r="697" spans="1:9">
      <c r="A697">
        <f t="shared" si="40"/>
        <v>695</v>
      </c>
      <c r="B697" s="17">
        <f>Vstupy!$B$8+A697/12</f>
        <v>87.916666666666657</v>
      </c>
      <c r="C697" s="18">
        <f t="shared" si="41"/>
        <v>0</v>
      </c>
      <c r="D697" s="18">
        <f>C697*Vstupy!$B$15</f>
        <v>0</v>
      </c>
      <c r="E697" s="18">
        <f>D697*Vstupy!$B$9</f>
        <v>0</v>
      </c>
      <c r="F697" s="18">
        <f t="shared" si="42"/>
        <v>0</v>
      </c>
      <c r="G697" s="18">
        <f>Vstupy!$B$5*(1+Vstupy!$B$16)^A697</f>
        <v>417917.48072969879</v>
      </c>
      <c r="H697" s="18">
        <f>IF(B697&gt;=Vstupy!$B$12,Vstupy!$B$11*(1+Vstupy!$B$16)^A697,0)</f>
        <v>0</v>
      </c>
      <c r="I697" s="18">
        <f t="shared" si="43"/>
        <v>0</v>
      </c>
    </row>
    <row r="698" spans="1:9">
      <c r="A698">
        <f t="shared" si="40"/>
        <v>696</v>
      </c>
      <c r="B698" s="17">
        <f>Vstupy!$B$8+A698/12</f>
        <v>88</v>
      </c>
      <c r="C698" s="18">
        <f t="shared" si="41"/>
        <v>0</v>
      </c>
      <c r="D698" s="18">
        <f>C698*Vstupy!$B$15</f>
        <v>0</v>
      </c>
      <c r="E698" s="18">
        <f>D698*Vstupy!$B$9</f>
        <v>0</v>
      </c>
      <c r="F698" s="18">
        <f t="shared" si="42"/>
        <v>0</v>
      </c>
      <c r="G698" s="18">
        <f>Vstupy!$B$5*(1+Vstupy!$B$16)^A698</f>
        <v>418778.32231430709</v>
      </c>
      <c r="H698" s="18">
        <f>IF(B698&gt;=Vstupy!$B$12,Vstupy!$B$11*(1+Vstupy!$B$16)^A698,0)</f>
        <v>0</v>
      </c>
      <c r="I698" s="18">
        <f t="shared" si="43"/>
        <v>0</v>
      </c>
    </row>
    <row r="699" spans="1:9">
      <c r="A699">
        <f t="shared" si="40"/>
        <v>697</v>
      </c>
      <c r="B699" s="17">
        <f>Vstupy!$B$8+A699/12</f>
        <v>88.083333333333343</v>
      </c>
      <c r="C699" s="18">
        <f t="shared" si="41"/>
        <v>0</v>
      </c>
      <c r="D699" s="18">
        <f>C699*Vstupy!$B$15</f>
        <v>0</v>
      </c>
      <c r="E699" s="18">
        <f>D699*Vstupy!$B$9</f>
        <v>0</v>
      </c>
      <c r="F699" s="18">
        <f t="shared" si="42"/>
        <v>0</v>
      </c>
      <c r="G699" s="18">
        <f>Vstupy!$B$5*(1+Vstupy!$B$16)^A699</f>
        <v>419640.93709163403</v>
      </c>
      <c r="H699" s="18">
        <f>IF(B699&gt;=Vstupy!$B$12,Vstupy!$B$11*(1+Vstupy!$B$16)^A699,0)</f>
        <v>0</v>
      </c>
      <c r="I699" s="18">
        <f t="shared" si="43"/>
        <v>0</v>
      </c>
    </row>
    <row r="700" spans="1:9">
      <c r="A700">
        <f t="shared" si="40"/>
        <v>698</v>
      </c>
      <c r="B700" s="17">
        <f>Vstupy!$B$8+A700/12</f>
        <v>88.166666666666657</v>
      </c>
      <c r="C700" s="18">
        <f t="shared" si="41"/>
        <v>0</v>
      </c>
      <c r="D700" s="18">
        <f>C700*Vstupy!$B$15</f>
        <v>0</v>
      </c>
      <c r="E700" s="18">
        <f>D700*Vstupy!$B$9</f>
        <v>0</v>
      </c>
      <c r="F700" s="18">
        <f t="shared" si="42"/>
        <v>0</v>
      </c>
      <c r="G700" s="18">
        <f>Vstupy!$B$5*(1+Vstupy!$B$16)^A700</f>
        <v>420505.32871416613</v>
      </c>
      <c r="H700" s="18">
        <f>IF(B700&gt;=Vstupy!$B$12,Vstupy!$B$11*(1+Vstupy!$B$16)^A700,0)</f>
        <v>0</v>
      </c>
      <c r="I700" s="18">
        <f t="shared" si="43"/>
        <v>0</v>
      </c>
    </row>
    <row r="701" spans="1:9">
      <c r="A701">
        <f t="shared" si="40"/>
        <v>699</v>
      </c>
      <c r="B701" s="17">
        <f>Vstupy!$B$8+A701/12</f>
        <v>88.25</v>
      </c>
      <c r="C701" s="18">
        <f t="shared" si="41"/>
        <v>0</v>
      </c>
      <c r="D701" s="18">
        <f>C701*Vstupy!$B$15</f>
        <v>0</v>
      </c>
      <c r="E701" s="18">
        <f>D701*Vstupy!$B$9</f>
        <v>0</v>
      </c>
      <c r="F701" s="18">
        <f t="shared" si="42"/>
        <v>0</v>
      </c>
      <c r="G701" s="18">
        <f>Vstupy!$B$5*(1+Vstupy!$B$16)^A701</f>
        <v>421371.50084191369</v>
      </c>
      <c r="H701" s="18">
        <f>IF(B701&gt;=Vstupy!$B$12,Vstupy!$B$11*(1+Vstupy!$B$16)^A701,0)</f>
        <v>0</v>
      </c>
      <c r="I701" s="18">
        <f t="shared" si="43"/>
        <v>0</v>
      </c>
    </row>
    <row r="702" spans="1:9">
      <c r="A702">
        <f t="shared" si="40"/>
        <v>700</v>
      </c>
      <c r="B702" s="17">
        <f>Vstupy!$B$8+A702/12</f>
        <v>88.333333333333343</v>
      </c>
      <c r="C702" s="18">
        <f t="shared" si="41"/>
        <v>0</v>
      </c>
      <c r="D702" s="18">
        <f>C702*Vstupy!$B$15</f>
        <v>0</v>
      </c>
      <c r="E702" s="18">
        <f>D702*Vstupy!$B$9</f>
        <v>0</v>
      </c>
      <c r="F702" s="18">
        <f t="shared" si="42"/>
        <v>0</v>
      </c>
      <c r="G702" s="18">
        <f>Vstupy!$B$5*(1+Vstupy!$B$16)^A702</f>
        <v>422239.45714242593</v>
      </c>
      <c r="H702" s="18">
        <f>IF(B702&gt;=Vstupy!$B$12,Vstupy!$B$11*(1+Vstupy!$B$16)^A702,0)</f>
        <v>0</v>
      </c>
      <c r="I702" s="18">
        <f t="shared" si="43"/>
        <v>0</v>
      </c>
    </row>
    <row r="703" spans="1:9">
      <c r="A703">
        <f t="shared" si="40"/>
        <v>701</v>
      </c>
      <c r="B703" s="17">
        <f>Vstupy!$B$8+A703/12</f>
        <v>88.416666666666657</v>
      </c>
      <c r="C703" s="18">
        <f t="shared" si="41"/>
        <v>0</v>
      </c>
      <c r="D703" s="18">
        <f>C703*Vstupy!$B$15</f>
        <v>0</v>
      </c>
      <c r="E703" s="18">
        <f>D703*Vstupy!$B$9</f>
        <v>0</v>
      </c>
      <c r="F703" s="18">
        <f t="shared" si="42"/>
        <v>0</v>
      </c>
      <c r="G703" s="18">
        <f>Vstupy!$B$5*(1+Vstupy!$B$16)^A703</f>
        <v>423109.20129080658</v>
      </c>
      <c r="H703" s="18">
        <f>IF(B703&gt;=Vstupy!$B$12,Vstupy!$B$11*(1+Vstupy!$B$16)^A703,0)</f>
        <v>0</v>
      </c>
      <c r="I703" s="18">
        <f t="shared" si="43"/>
        <v>0</v>
      </c>
    </row>
    <row r="704" spans="1:9">
      <c r="A704">
        <f t="shared" si="40"/>
        <v>702</v>
      </c>
      <c r="B704" s="17">
        <f>Vstupy!$B$8+A704/12</f>
        <v>88.5</v>
      </c>
      <c r="C704" s="18">
        <f t="shared" si="41"/>
        <v>0</v>
      </c>
      <c r="D704" s="18">
        <f>C704*Vstupy!$B$15</f>
        <v>0</v>
      </c>
      <c r="E704" s="18">
        <f>D704*Vstupy!$B$9</f>
        <v>0</v>
      </c>
      <c r="F704" s="18">
        <f t="shared" si="42"/>
        <v>0</v>
      </c>
      <c r="G704" s="18">
        <f>Vstupy!$B$5*(1+Vstupy!$B$16)^A704</f>
        <v>423980.73696972959</v>
      </c>
      <c r="H704" s="18">
        <f>IF(B704&gt;=Vstupy!$B$12,Vstupy!$B$11*(1+Vstupy!$B$16)^A704,0)</f>
        <v>0</v>
      </c>
      <c r="I704" s="18">
        <f t="shared" si="43"/>
        <v>0</v>
      </c>
    </row>
    <row r="705" spans="1:9">
      <c r="A705">
        <f t="shared" si="40"/>
        <v>703</v>
      </c>
      <c r="B705" s="17">
        <f>Vstupy!$B$8+A705/12</f>
        <v>88.583333333333343</v>
      </c>
      <c r="C705" s="18">
        <f t="shared" si="41"/>
        <v>0</v>
      </c>
      <c r="D705" s="18">
        <f>C705*Vstupy!$B$15</f>
        <v>0</v>
      </c>
      <c r="E705" s="18">
        <f>D705*Vstupy!$B$9</f>
        <v>0</v>
      </c>
      <c r="F705" s="18">
        <f t="shared" si="42"/>
        <v>0</v>
      </c>
      <c r="G705" s="18">
        <f>Vstupy!$B$5*(1+Vstupy!$B$16)^A705</f>
        <v>424854.06786945451</v>
      </c>
      <c r="H705" s="18">
        <f>IF(B705&gt;=Vstupy!$B$12,Vstupy!$B$11*(1+Vstupy!$B$16)^A705,0)</f>
        <v>0</v>
      </c>
      <c r="I705" s="18">
        <f t="shared" si="43"/>
        <v>0</v>
      </c>
    </row>
    <row r="706" spans="1:9">
      <c r="A706">
        <f t="shared" si="40"/>
        <v>704</v>
      </c>
      <c r="B706" s="17">
        <f>Vstupy!$B$8+A706/12</f>
        <v>88.666666666666657</v>
      </c>
      <c r="C706" s="18">
        <f t="shared" si="41"/>
        <v>0</v>
      </c>
      <c r="D706" s="18">
        <f>C706*Vstupy!$B$15</f>
        <v>0</v>
      </c>
      <c r="E706" s="18">
        <f>D706*Vstupy!$B$9</f>
        <v>0</v>
      </c>
      <c r="F706" s="18">
        <f t="shared" si="42"/>
        <v>0</v>
      </c>
      <c r="G706" s="18">
        <f>Vstupy!$B$5*(1+Vstupy!$B$16)^A706</f>
        <v>425729.1976878423</v>
      </c>
      <c r="H706" s="18">
        <f>IF(B706&gt;=Vstupy!$B$12,Vstupy!$B$11*(1+Vstupy!$B$16)^A706,0)</f>
        <v>0</v>
      </c>
      <c r="I706" s="18">
        <f t="shared" si="43"/>
        <v>0</v>
      </c>
    </row>
    <row r="707" spans="1:9">
      <c r="A707">
        <f t="shared" ref="A707:A722" si="44">A706+1</f>
        <v>705</v>
      </c>
      <c r="B707" s="17">
        <f>Vstupy!$B$8+A707/12</f>
        <v>88.75</v>
      </c>
      <c r="C707" s="18">
        <f t="shared" ref="C707:C722" si="45">I706</f>
        <v>0</v>
      </c>
      <c r="D707" s="18">
        <f>C707*Vstupy!$B$15</f>
        <v>0</v>
      </c>
      <c r="E707" s="18">
        <f>D707*Vstupy!$B$9</f>
        <v>0</v>
      </c>
      <c r="F707" s="18">
        <f t="shared" ref="F707:F770" si="46">D707-E707</f>
        <v>0</v>
      </c>
      <c r="G707" s="18">
        <f>Vstupy!$B$5*(1+Vstupy!$B$16)^A707</f>
        <v>426606.13013037067</v>
      </c>
      <c r="H707" s="18">
        <f>IF(B707&gt;=Vstupy!$B$12,Vstupy!$B$11*(1+Vstupy!$B$16)^A707,0)</f>
        <v>0</v>
      </c>
      <c r="I707" s="18">
        <f t="shared" ref="I707:I770" si="47">MAX(0,C707+F707-G707+H707)</f>
        <v>0</v>
      </c>
    </row>
    <row r="708" spans="1:9">
      <c r="A708">
        <f t="shared" si="44"/>
        <v>706</v>
      </c>
      <c r="B708" s="17">
        <f>Vstupy!$B$8+A708/12</f>
        <v>88.833333333333343</v>
      </c>
      <c r="C708" s="18">
        <f t="shared" si="45"/>
        <v>0</v>
      </c>
      <c r="D708" s="18">
        <f>C708*Vstupy!$B$15</f>
        <v>0</v>
      </c>
      <c r="E708" s="18">
        <f>D708*Vstupy!$B$9</f>
        <v>0</v>
      </c>
      <c r="F708" s="18">
        <f t="shared" si="46"/>
        <v>0</v>
      </c>
      <c r="G708" s="18">
        <f>Vstupy!$B$5*(1+Vstupy!$B$16)^A708</f>
        <v>427484.86891015054</v>
      </c>
      <c r="H708" s="18">
        <f>IF(B708&gt;=Vstupy!$B$12,Vstupy!$B$11*(1+Vstupy!$B$16)^A708,0)</f>
        <v>0</v>
      </c>
      <c r="I708" s="18">
        <f t="shared" si="47"/>
        <v>0</v>
      </c>
    </row>
    <row r="709" spans="1:9">
      <c r="A709">
        <f t="shared" si="44"/>
        <v>707</v>
      </c>
      <c r="B709" s="17">
        <f>Vstupy!$B$8+A709/12</f>
        <v>88.916666666666657</v>
      </c>
      <c r="C709" s="18">
        <f t="shared" si="45"/>
        <v>0</v>
      </c>
      <c r="D709" s="18">
        <f>C709*Vstupy!$B$15</f>
        <v>0</v>
      </c>
      <c r="E709" s="18">
        <f>D709*Vstupy!$B$9</f>
        <v>0</v>
      </c>
      <c r="F709" s="18">
        <f t="shared" si="46"/>
        <v>0</v>
      </c>
      <c r="G709" s="18">
        <f>Vstupy!$B$5*(1+Vstupy!$B$16)^A709</f>
        <v>428365.41774794064</v>
      </c>
      <c r="H709" s="18">
        <f>IF(B709&gt;=Vstupy!$B$12,Vstupy!$B$11*(1+Vstupy!$B$16)^A709,0)</f>
        <v>0</v>
      </c>
      <c r="I709" s="18">
        <f t="shared" si="47"/>
        <v>0</v>
      </c>
    </row>
    <row r="710" spans="1:9">
      <c r="A710">
        <f t="shared" si="44"/>
        <v>708</v>
      </c>
      <c r="B710" s="17">
        <f>Vstupy!$B$8+A710/12</f>
        <v>89</v>
      </c>
      <c r="C710" s="18">
        <f t="shared" si="45"/>
        <v>0</v>
      </c>
      <c r="D710" s="18">
        <f>C710*Vstupy!$B$15</f>
        <v>0</v>
      </c>
      <c r="E710" s="18">
        <f>D710*Vstupy!$B$9</f>
        <v>0</v>
      </c>
      <c r="F710" s="18">
        <f t="shared" si="46"/>
        <v>0</v>
      </c>
      <c r="G710" s="18">
        <f>Vstupy!$B$5*(1+Vstupy!$B$16)^A710</f>
        <v>429247.7803721641</v>
      </c>
      <c r="H710" s="18">
        <f>IF(B710&gt;=Vstupy!$B$12,Vstupy!$B$11*(1+Vstupy!$B$16)^A710,0)</f>
        <v>0</v>
      </c>
      <c r="I710" s="18">
        <f t="shared" si="47"/>
        <v>0</v>
      </c>
    </row>
    <row r="711" spans="1:9">
      <c r="A711">
        <f t="shared" si="44"/>
        <v>709</v>
      </c>
      <c r="B711" s="17">
        <f>Vstupy!$B$8+A711/12</f>
        <v>89.083333333333343</v>
      </c>
      <c r="C711" s="18">
        <f t="shared" si="45"/>
        <v>0</v>
      </c>
      <c r="D711" s="18">
        <f>C711*Vstupy!$B$15</f>
        <v>0</v>
      </c>
      <c r="E711" s="18">
        <f>D711*Vstupy!$B$9</f>
        <v>0</v>
      </c>
      <c r="F711" s="18">
        <f t="shared" si="46"/>
        <v>0</v>
      </c>
      <c r="G711" s="18">
        <f>Vstupy!$B$5*(1+Vstupy!$B$16)^A711</f>
        <v>430131.96051892411</v>
      </c>
      <c r="H711" s="18">
        <f>IF(B711&gt;=Vstupy!$B$12,Vstupy!$B$11*(1+Vstupy!$B$16)^A711,0)</f>
        <v>0</v>
      </c>
      <c r="I711" s="18">
        <f t="shared" si="47"/>
        <v>0</v>
      </c>
    </row>
    <row r="712" spans="1:9">
      <c r="A712">
        <f t="shared" si="44"/>
        <v>710</v>
      </c>
      <c r="B712" s="17">
        <f>Vstupy!$B$8+A712/12</f>
        <v>89.166666666666657</v>
      </c>
      <c r="C712" s="18">
        <f t="shared" si="45"/>
        <v>0</v>
      </c>
      <c r="D712" s="18">
        <f>C712*Vstupy!$B$15</f>
        <v>0</v>
      </c>
      <c r="E712" s="18">
        <f>D712*Vstupy!$B$9</f>
        <v>0</v>
      </c>
      <c r="F712" s="18">
        <f t="shared" si="46"/>
        <v>0</v>
      </c>
      <c r="G712" s="18">
        <f>Vstupy!$B$5*(1+Vstupy!$B$16)^A712</f>
        <v>431017.96193201968</v>
      </c>
      <c r="H712" s="18">
        <f>IF(B712&gt;=Vstupy!$B$12,Vstupy!$B$11*(1+Vstupy!$B$16)^A712,0)</f>
        <v>0</v>
      </c>
      <c r="I712" s="18">
        <f t="shared" si="47"/>
        <v>0</v>
      </c>
    </row>
    <row r="713" spans="1:9">
      <c r="A713">
        <f t="shared" si="44"/>
        <v>711</v>
      </c>
      <c r="B713" s="17">
        <f>Vstupy!$B$8+A713/12</f>
        <v>89.25</v>
      </c>
      <c r="C713" s="18">
        <f t="shared" si="45"/>
        <v>0</v>
      </c>
      <c r="D713" s="18">
        <f>C713*Vstupy!$B$15</f>
        <v>0</v>
      </c>
      <c r="E713" s="18">
        <f>D713*Vstupy!$B$9</f>
        <v>0</v>
      </c>
      <c r="F713" s="18">
        <f t="shared" si="46"/>
        <v>0</v>
      </c>
      <c r="G713" s="18">
        <f>Vstupy!$B$5*(1+Vstupy!$B$16)^A713</f>
        <v>431905.78836296091</v>
      </c>
      <c r="H713" s="18">
        <f>IF(B713&gt;=Vstupy!$B$12,Vstupy!$B$11*(1+Vstupy!$B$16)^A713,0)</f>
        <v>0</v>
      </c>
      <c r="I713" s="18">
        <f t="shared" si="47"/>
        <v>0</v>
      </c>
    </row>
    <row r="714" spans="1:9">
      <c r="A714">
        <f t="shared" si="44"/>
        <v>712</v>
      </c>
      <c r="B714" s="17">
        <f>Vstupy!$B$8+A714/12</f>
        <v>89.333333333333343</v>
      </c>
      <c r="C714" s="18">
        <f t="shared" si="45"/>
        <v>0</v>
      </c>
      <c r="D714" s="18">
        <f>C714*Vstupy!$B$15</f>
        <v>0</v>
      </c>
      <c r="E714" s="18">
        <f>D714*Vstupy!$B$9</f>
        <v>0</v>
      </c>
      <c r="F714" s="18">
        <f t="shared" si="46"/>
        <v>0</v>
      </c>
      <c r="G714" s="18">
        <f>Vstupy!$B$5*(1+Vstupy!$B$16)^A714</f>
        <v>432795.44357098592</v>
      </c>
      <c r="H714" s="18">
        <f>IF(B714&gt;=Vstupy!$B$12,Vstupy!$B$11*(1+Vstupy!$B$16)^A714,0)</f>
        <v>0</v>
      </c>
      <c r="I714" s="18">
        <f t="shared" si="47"/>
        <v>0</v>
      </c>
    </row>
    <row r="715" spans="1:9">
      <c r="A715">
        <f t="shared" si="44"/>
        <v>713</v>
      </c>
      <c r="B715" s="17">
        <f>Vstupy!$B$8+A715/12</f>
        <v>89.416666666666657</v>
      </c>
      <c r="C715" s="18">
        <f t="shared" si="45"/>
        <v>0</v>
      </c>
      <c r="D715" s="18">
        <f>C715*Vstupy!$B$15</f>
        <v>0</v>
      </c>
      <c r="E715" s="18">
        <f>D715*Vstupy!$B$9</f>
        <v>0</v>
      </c>
      <c r="F715" s="18">
        <f t="shared" si="46"/>
        <v>0</v>
      </c>
      <c r="G715" s="18">
        <f>Vstupy!$B$5*(1+Vstupy!$B$16)^A715</f>
        <v>433686.93132307613</v>
      </c>
      <c r="H715" s="18">
        <f>IF(B715&gt;=Vstupy!$B$12,Vstupy!$B$11*(1+Vstupy!$B$16)^A715,0)</f>
        <v>0</v>
      </c>
      <c r="I715" s="18">
        <f t="shared" si="47"/>
        <v>0</v>
      </c>
    </row>
    <row r="716" spans="1:9">
      <c r="A716">
        <f t="shared" si="44"/>
        <v>714</v>
      </c>
      <c r="B716" s="17">
        <f>Vstupy!$B$8+A716/12</f>
        <v>89.5</v>
      </c>
      <c r="C716" s="18">
        <f t="shared" si="45"/>
        <v>0</v>
      </c>
      <c r="D716" s="18">
        <f>C716*Vstupy!$B$15</f>
        <v>0</v>
      </c>
      <c r="E716" s="18">
        <f>D716*Vstupy!$B$9</f>
        <v>0</v>
      </c>
      <c r="F716" s="18">
        <f t="shared" si="46"/>
        <v>0</v>
      </c>
      <c r="G716" s="18">
        <f>Vstupy!$B$5*(1+Vstupy!$B$16)^A716</f>
        <v>434580.25539397227</v>
      </c>
      <c r="H716" s="18">
        <f>IF(B716&gt;=Vstupy!$B$12,Vstupy!$B$11*(1+Vstupy!$B$16)^A716,0)</f>
        <v>0</v>
      </c>
      <c r="I716" s="18">
        <f t="shared" si="47"/>
        <v>0</v>
      </c>
    </row>
    <row r="717" spans="1:9">
      <c r="A717">
        <f t="shared" si="44"/>
        <v>715</v>
      </c>
      <c r="B717" s="17">
        <f>Vstupy!$B$8+A717/12</f>
        <v>89.583333333333343</v>
      </c>
      <c r="C717" s="18">
        <f t="shared" si="45"/>
        <v>0</v>
      </c>
      <c r="D717" s="18">
        <f>C717*Vstupy!$B$15</f>
        <v>0</v>
      </c>
      <c r="E717" s="18">
        <f>D717*Vstupy!$B$9</f>
        <v>0</v>
      </c>
      <c r="F717" s="18">
        <f t="shared" si="46"/>
        <v>0</v>
      </c>
      <c r="G717" s="18">
        <f>Vstupy!$B$5*(1+Vstupy!$B$16)^A717</f>
        <v>435475.41956619022</v>
      </c>
      <c r="H717" s="18">
        <f>IF(B717&gt;=Vstupy!$B$12,Vstupy!$B$11*(1+Vstupy!$B$16)^A717,0)</f>
        <v>0</v>
      </c>
      <c r="I717" s="18">
        <f t="shared" si="47"/>
        <v>0</v>
      </c>
    </row>
    <row r="718" spans="1:9">
      <c r="A718">
        <f t="shared" si="44"/>
        <v>716</v>
      </c>
      <c r="B718" s="17">
        <f>Vstupy!$B$8+A718/12</f>
        <v>89.666666666666657</v>
      </c>
      <c r="C718" s="18">
        <f t="shared" si="45"/>
        <v>0</v>
      </c>
      <c r="D718" s="18">
        <f>C718*Vstupy!$B$15</f>
        <v>0</v>
      </c>
      <c r="E718" s="18">
        <f>D718*Vstupy!$B$9</f>
        <v>0</v>
      </c>
      <c r="F718" s="18">
        <f t="shared" si="46"/>
        <v>0</v>
      </c>
      <c r="G718" s="18">
        <f>Vstupy!$B$5*(1+Vstupy!$B$16)^A718</f>
        <v>436372.42763003777</v>
      </c>
      <c r="H718" s="18">
        <f>IF(B718&gt;=Vstupy!$B$12,Vstupy!$B$11*(1+Vstupy!$B$16)^A718,0)</f>
        <v>0</v>
      </c>
      <c r="I718" s="18">
        <f t="shared" si="47"/>
        <v>0</v>
      </c>
    </row>
    <row r="719" spans="1:9">
      <c r="A719">
        <f t="shared" si="44"/>
        <v>717</v>
      </c>
      <c r="B719" s="17">
        <f>Vstupy!$B$8+A719/12</f>
        <v>89.75</v>
      </c>
      <c r="C719" s="18">
        <f t="shared" si="45"/>
        <v>0</v>
      </c>
      <c r="D719" s="18">
        <f>C719*Vstupy!$B$15</f>
        <v>0</v>
      </c>
      <c r="E719" s="18">
        <f>D719*Vstupy!$B$9</f>
        <v>0</v>
      </c>
      <c r="F719" s="18">
        <f t="shared" si="46"/>
        <v>0</v>
      </c>
      <c r="G719" s="18">
        <f>Vstupy!$B$5*(1+Vstupy!$B$16)^A719</f>
        <v>437271.28338362934</v>
      </c>
      <c r="H719" s="18">
        <f>IF(B719&gt;=Vstupy!$B$12,Vstupy!$B$11*(1+Vstupy!$B$16)^A719,0)</f>
        <v>0</v>
      </c>
      <c r="I719" s="18">
        <f t="shared" si="47"/>
        <v>0</v>
      </c>
    </row>
    <row r="720" spans="1:9">
      <c r="A720">
        <f t="shared" si="44"/>
        <v>718</v>
      </c>
      <c r="B720" s="17">
        <f>Vstupy!$B$8+A720/12</f>
        <v>89.833333333333343</v>
      </c>
      <c r="C720" s="18">
        <f t="shared" si="45"/>
        <v>0</v>
      </c>
      <c r="D720" s="18">
        <f>C720*Vstupy!$B$15</f>
        <v>0</v>
      </c>
      <c r="E720" s="18">
        <f>D720*Vstupy!$B$9</f>
        <v>0</v>
      </c>
      <c r="F720" s="18">
        <f t="shared" si="46"/>
        <v>0</v>
      </c>
      <c r="G720" s="18">
        <f>Vstupy!$B$5*(1+Vstupy!$B$16)^A720</f>
        <v>438171.99063290365</v>
      </c>
      <c r="H720" s="18">
        <f>IF(B720&gt;=Vstupy!$B$12,Vstupy!$B$11*(1+Vstupy!$B$16)^A720,0)</f>
        <v>0</v>
      </c>
      <c r="I720" s="18">
        <f t="shared" si="47"/>
        <v>0</v>
      </c>
    </row>
    <row r="721" spans="1:9">
      <c r="A721">
        <f t="shared" si="44"/>
        <v>719</v>
      </c>
      <c r="B721" s="17">
        <f>Vstupy!$B$8+A721/12</f>
        <v>89.916666666666657</v>
      </c>
      <c r="C721" s="18">
        <f t="shared" si="45"/>
        <v>0</v>
      </c>
      <c r="D721" s="18">
        <f>C721*Vstupy!$B$15</f>
        <v>0</v>
      </c>
      <c r="E721" s="18">
        <f>D721*Vstupy!$B$9</f>
        <v>0</v>
      </c>
      <c r="F721" s="18">
        <f t="shared" si="46"/>
        <v>0</v>
      </c>
      <c r="G721" s="18">
        <f>Vstupy!$B$5*(1+Vstupy!$B$16)^A721</f>
        <v>439074.55319163855</v>
      </c>
      <c r="H721" s="18">
        <f>IF(B721&gt;=Vstupy!$B$12,Vstupy!$B$11*(1+Vstupy!$B$16)^A721,0)</f>
        <v>0</v>
      </c>
      <c r="I721" s="18">
        <f t="shared" si="47"/>
        <v>0</v>
      </c>
    </row>
    <row r="722" spans="1:9">
      <c r="A722">
        <f t="shared" si="44"/>
        <v>720</v>
      </c>
      <c r="B722" s="17">
        <f>Vstupy!$B$8+A722/12</f>
        <v>90</v>
      </c>
      <c r="C722" s="18">
        <f t="shared" si="45"/>
        <v>0</v>
      </c>
      <c r="D722" s="18">
        <f>C722*Vstupy!$B$15</f>
        <v>0</v>
      </c>
      <c r="E722" s="18">
        <f>D722*Vstupy!$B$9</f>
        <v>0</v>
      </c>
      <c r="F722" s="18">
        <f t="shared" si="46"/>
        <v>0</v>
      </c>
      <c r="G722" s="18">
        <f>Vstupy!$B$5*(1+Vstupy!$B$16)^A722</f>
        <v>439978.97488146764</v>
      </c>
      <c r="H722" s="18">
        <f>IF(B722&gt;=Vstupy!$B$12,Vstupy!$B$11*(1+Vstupy!$B$16)^A722,0)</f>
        <v>0</v>
      </c>
      <c r="I722" s="18">
        <f t="shared" si="47"/>
        <v>0</v>
      </c>
    </row>
  </sheetData>
  <autoFilter ref="A1:I722"/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zoomScaleNormal="100" workbookViewId="0"/>
  </sheetViews>
  <sheetFormatPr defaultColWidth="8.7109375" defaultRowHeight="15"/>
  <cols>
    <col min="1" max="2" width="10" customWidth="1"/>
    <col min="3" max="3" width="18" customWidth="1"/>
  </cols>
  <sheetData>
    <row r="1" spans="1:3" ht="18">
      <c r="A1" s="3" t="s">
        <v>35</v>
      </c>
      <c r="B1" s="3"/>
      <c r="C1" s="3"/>
    </row>
    <row r="3" spans="1:3">
      <c r="A3" s="19" t="s">
        <v>27</v>
      </c>
      <c r="B3" s="19" t="s">
        <v>36</v>
      </c>
      <c r="C3" s="19" t="s">
        <v>37</v>
      </c>
    </row>
    <row r="4" spans="1:3">
      <c r="A4" s="20">
        <f>'Vypocet mesicne'!B2</f>
        <v>30</v>
      </c>
      <c r="B4">
        <v>0</v>
      </c>
      <c r="C4" s="18">
        <f>'Vypocet mesicne'!I2</f>
        <v>20000000</v>
      </c>
    </row>
    <row r="5" spans="1:3">
      <c r="A5" s="20">
        <f>'Vypocet mesicne'!B14</f>
        <v>31</v>
      </c>
      <c r="B5">
        <v>1</v>
      </c>
      <c r="C5" s="18">
        <f>'Vypocet mesicne'!I14</f>
        <v>20426400.577469431</v>
      </c>
    </row>
    <row r="6" spans="1:3">
      <c r="A6" s="20">
        <f>'Vypocet mesicne'!B26</f>
        <v>32</v>
      </c>
      <c r="B6">
        <v>2</v>
      </c>
      <c r="C6" s="18">
        <f>'Vypocet mesicne'!I26</f>
        <v>20857246.585971508</v>
      </c>
    </row>
    <row r="7" spans="1:3">
      <c r="A7" s="20">
        <f>'Vypocet mesicne'!B38</f>
        <v>33</v>
      </c>
      <c r="B7">
        <v>3</v>
      </c>
      <c r="C7" s="18">
        <f>'Vypocet mesicne'!I38</f>
        <v>21292124.414679982</v>
      </c>
    </row>
    <row r="8" spans="1:3">
      <c r="A8" s="20">
        <f>'Vypocet mesicne'!B50</f>
        <v>34</v>
      </c>
      <c r="B8">
        <v>4</v>
      </c>
      <c r="C8" s="18">
        <f>'Vypocet mesicne'!I50</f>
        <v>21730565.803977437</v>
      </c>
    </row>
    <row r="9" spans="1:3">
      <c r="A9" s="20">
        <f>'Vypocet mesicne'!B62</f>
        <v>35</v>
      </c>
      <c r="B9">
        <v>5</v>
      </c>
      <c r="C9" s="18">
        <f>'Vypocet mesicne'!I62</f>
        <v>22172042.737915389</v>
      </c>
    </row>
    <row r="10" spans="1:3">
      <c r="A10" s="20">
        <f>'Vypocet mesicne'!B74</f>
        <v>36</v>
      </c>
      <c r="B10">
        <v>6</v>
      </c>
      <c r="C10" s="18">
        <f>'Vypocet mesicne'!I74</f>
        <v>22615961.893076643</v>
      </c>
    </row>
    <row r="11" spans="1:3">
      <c r="A11" s="20">
        <f>'Vypocet mesicne'!B86</f>
        <v>37</v>
      </c>
      <c r="B11">
        <v>7</v>
      </c>
      <c r="C11" s="18">
        <f>'Vypocet mesicne'!I86</f>
        <v>23061658.606075067</v>
      </c>
    </row>
    <row r="12" spans="1:3">
      <c r="A12" s="20">
        <f>'Vypocet mesicne'!B98</f>
        <v>38</v>
      </c>
      <c r="B12">
        <v>8</v>
      </c>
      <c r="C12" s="18">
        <f>'Vypocet mesicne'!I98</f>
        <v>23508390.318731703</v>
      </c>
    </row>
    <row r="13" spans="1:3">
      <c r="A13" s="20">
        <f>'Vypocet mesicne'!B110</f>
        <v>39</v>
      </c>
      <c r="B13">
        <v>9</v>
      </c>
      <c r="C13" s="18">
        <f>'Vypocet mesicne'!I110</f>
        <v>23955329.456499435</v>
      </c>
    </row>
    <row r="14" spans="1:3">
      <c r="A14" s="20">
        <f>'Vypocet mesicne'!B122</f>
        <v>40</v>
      </c>
      <c r="B14">
        <v>10</v>
      </c>
      <c r="C14" s="18">
        <f>'Vypocet mesicne'!I122</f>
        <v>24401555.691949073</v>
      </c>
    </row>
    <row r="15" spans="1:3">
      <c r="A15" s="20">
        <f>'Vypocet mesicne'!B134</f>
        <v>41</v>
      </c>
      <c r="B15">
        <v>11</v>
      </c>
      <c r="C15" s="18">
        <f>'Vypocet mesicne'!I134</f>
        <v>24846047.541052535</v>
      </c>
    </row>
    <row r="16" spans="1:3">
      <c r="A16" s="20">
        <f>'Vypocet mesicne'!B146</f>
        <v>42</v>
      </c>
      <c r="B16">
        <v>12</v>
      </c>
      <c r="C16" s="18">
        <f>'Vypocet mesicne'!I146</f>
        <v>25287673.235576991</v>
      </c>
    </row>
    <row r="17" spans="1:3">
      <c r="A17" s="20">
        <f>'Vypocet mesicne'!B158</f>
        <v>43</v>
      </c>
      <c r="B17">
        <v>13</v>
      </c>
      <c r="C17" s="18">
        <f>'Vypocet mesicne'!I158</f>
        <v>25725180.810109168</v>
      </c>
    </row>
    <row r="18" spans="1:3">
      <c r="A18" s="20">
        <f>'Vypocet mesicne'!B170</f>
        <v>44</v>
      </c>
      <c r="B18">
        <v>14</v>
      </c>
      <c r="C18" s="18">
        <f>'Vypocet mesicne'!I170</f>
        <v>26157187.337028243</v>
      </c>
    </row>
    <row r="19" spans="1:3">
      <c r="A19" s="20">
        <f>'Vypocet mesicne'!B182</f>
        <v>45</v>
      </c>
      <c r="B19">
        <v>15</v>
      </c>
      <c r="C19" s="18">
        <f>'Vypocet mesicne'!I182</f>
        <v>26582167.237106446</v>
      </c>
    </row>
    <row r="20" spans="1:3">
      <c r="A20" s="20">
        <f>'Vypocet mesicne'!B194</f>
        <v>46</v>
      </c>
      <c r="B20">
        <v>16</v>
      </c>
      <c r="C20" s="18">
        <f>'Vypocet mesicne'!I194</f>
        <v>26998439.587300364</v>
      </c>
    </row>
    <row r="21" spans="1:3">
      <c r="A21" s="20">
        <f>'Vypocet mesicne'!B206</f>
        <v>47</v>
      </c>
      <c r="B21">
        <v>17</v>
      </c>
      <c r="C21" s="18">
        <f>'Vypocet mesicne'!I206</f>
        <v>27404154.340663288</v>
      </c>
    </row>
    <row r="22" spans="1:3">
      <c r="A22" s="20">
        <f>'Vypocet mesicne'!B218</f>
        <v>48</v>
      </c>
      <c r="B22">
        <v>18</v>
      </c>
      <c r="C22" s="18">
        <f>'Vypocet mesicne'!I218</f>
        <v>27797277.366115995</v>
      </c>
    </row>
    <row r="23" spans="1:3">
      <c r="A23" s="20">
        <f>'Vypocet mesicne'!B230</f>
        <v>49</v>
      </c>
      <c r="B23">
        <v>19</v>
      </c>
      <c r="C23" s="18">
        <f>'Vypocet mesicne'!I230</f>
        <v>28175574.208012752</v>
      </c>
    </row>
    <row r="24" spans="1:3">
      <c r="A24" s="20">
        <f>'Vypocet mesicne'!B242</f>
        <v>50</v>
      </c>
      <c r="B24">
        <v>20</v>
      </c>
      <c r="C24" s="18">
        <f>'Vypocet mesicne'!I242</f>
        <v>28536592.456979781</v>
      </c>
    </row>
    <row r="25" spans="1:3">
      <c r="A25" s="20">
        <f>'Vypocet mesicne'!B254</f>
        <v>51</v>
      </c>
      <c r="B25">
        <v>21</v>
      </c>
      <c r="C25" s="18">
        <f>'Vypocet mesicne'!I254</f>
        <v>28877642.614329547</v>
      </c>
    </row>
    <row r="26" spans="1:3">
      <c r="A26" s="20">
        <f>'Vypocet mesicne'!B266</f>
        <v>52</v>
      </c>
      <c r="B26">
        <v>22</v>
      </c>
      <c r="C26" s="18">
        <f>'Vypocet mesicne'!I266</f>
        <v>29195777.322405115</v>
      </c>
    </row>
    <row r="27" spans="1:3">
      <c r="A27" s="20">
        <f>'Vypocet mesicne'!B278</f>
        <v>53</v>
      </c>
      <c r="B27">
        <v>23</v>
      </c>
      <c r="C27" s="18">
        <f>'Vypocet mesicne'!I278</f>
        <v>29487768.822419472</v>
      </c>
    </row>
    <row r="28" spans="1:3">
      <c r="A28" s="20">
        <f>'Vypocet mesicne'!B290</f>
        <v>54</v>
      </c>
      <c r="B28">
        <v>24</v>
      </c>
      <c r="C28" s="18">
        <f>'Vypocet mesicne'!I290</f>
        <v>29750084.489654317</v>
      </c>
    </row>
    <row r="29" spans="1:3">
      <c r="A29" s="20">
        <f>'Vypocet mesicne'!B302</f>
        <v>55</v>
      </c>
      <c r="B29">
        <v>25</v>
      </c>
      <c r="C29" s="18">
        <f>'Vypocet mesicne'!I302</f>
        <v>29978860.283193827</v>
      </c>
    </row>
    <row r="30" spans="1:3">
      <c r="A30" s="20">
        <f>'Vypocet mesicne'!B314</f>
        <v>56</v>
      </c>
      <c r="B30">
        <v>26</v>
      </c>
      <c r="C30" s="18">
        <f>'Vypocet mesicne'!I314</f>
        <v>30169871.933608275</v>
      </c>
    </row>
    <row r="31" spans="1:3">
      <c r="A31" s="20">
        <f>'Vypocet mesicne'!B326</f>
        <v>57</v>
      </c>
      <c r="B31">
        <v>27</v>
      </c>
      <c r="C31" s="18">
        <f>'Vypocet mesicne'!I326</f>
        <v>30318503.6770797</v>
      </c>
    </row>
    <row r="32" spans="1:3">
      <c r="A32" s="20">
        <f>'Vypocet mesicne'!B338</f>
        <v>58</v>
      </c>
      <c r="B32">
        <v>28</v>
      </c>
      <c r="C32" s="18">
        <f>'Vypocet mesicne'!I338</f>
        <v>30419714.32827865</v>
      </c>
    </row>
    <row r="33" spans="1:3">
      <c r="A33" s="20">
        <f>'Vypocet mesicne'!B350</f>
        <v>59</v>
      </c>
      <c r="B33">
        <v>29</v>
      </c>
      <c r="C33" s="18">
        <f>'Vypocet mesicne'!I350</f>
        <v>30468000.46675089</v>
      </c>
    </row>
    <row r="34" spans="1:3">
      <c r="A34" s="20">
        <f>'Vypocet mesicne'!B362</f>
        <v>60</v>
      </c>
      <c r="B34">
        <v>30</v>
      </c>
      <c r="C34" s="18">
        <f>'Vypocet mesicne'!I362</f>
        <v>30457356.492541227</v>
      </c>
    </row>
    <row r="35" spans="1:3">
      <c r="A35" s="20">
        <f>'Vypocet mesicne'!B374</f>
        <v>61</v>
      </c>
      <c r="B35">
        <v>31</v>
      </c>
      <c r="C35" s="18">
        <f>'Vypocet mesicne'!I374</f>
        <v>30381231.286141634</v>
      </c>
    </row>
    <row r="36" spans="1:3">
      <c r="A36" s="20">
        <f>'Vypocet mesicne'!B386</f>
        <v>62</v>
      </c>
      <c r="B36">
        <v>32</v>
      </c>
      <c r="C36" s="18">
        <f>'Vypocet mesicne'!I386</f>
        <v>30232481.185468536</v>
      </c>
    </row>
    <row r="37" spans="1:3">
      <c r="A37" s="20">
        <f>'Vypocet mesicne'!B398</f>
        <v>63</v>
      </c>
      <c r="B37">
        <v>33</v>
      </c>
      <c r="C37" s="18">
        <f>'Vypocet mesicne'!I398</f>
        <v>30003318.968301166</v>
      </c>
    </row>
    <row r="38" spans="1:3">
      <c r="A38" s="20">
        <f>'Vypocet mesicne'!B410</f>
        <v>64</v>
      </c>
      <c r="B38">
        <v>34</v>
      </c>
      <c r="C38" s="18">
        <f>'Vypocet mesicne'!I410</f>
        <v>29685258.50229007</v>
      </c>
    </row>
    <row r="39" spans="1:3">
      <c r="A39" s="20">
        <f>'Vypocet mesicne'!B422</f>
        <v>65</v>
      </c>
      <c r="B39">
        <v>35</v>
      </c>
      <c r="C39" s="18">
        <f>'Vypocet mesicne'!I422</f>
        <v>29269054.696098886</v>
      </c>
    </row>
    <row r="40" spans="1:3">
      <c r="A40" s="20">
        <f>'Vypocet mesicne'!B434</f>
        <v>66</v>
      </c>
      <c r="B40">
        <v>36</v>
      </c>
      <c r="C40" s="18">
        <f>'Vypocet mesicne'!I434</f>
        <v>28744638.354286313</v>
      </c>
    </row>
    <row r="41" spans="1:3">
      <c r="A41" s="20">
        <f>'Vypocet mesicne'!B446</f>
        <v>67</v>
      </c>
      <c r="B41">
        <v>37</v>
      </c>
      <c r="C41" s="18">
        <f>'Vypocet mesicne'!I446</f>
        <v>28101045.504963953</v>
      </c>
    </row>
    <row r="42" spans="1:3">
      <c r="A42" s="20">
        <f>'Vypocet mesicne'!B458</f>
        <v>68</v>
      </c>
      <c r="B42">
        <v>38</v>
      </c>
      <c r="C42" s="18">
        <f>'Vypocet mesicne'!I458</f>
        <v>27326340.732860103</v>
      </c>
    </row>
    <row r="43" spans="1:3">
      <c r="A43" s="20">
        <f>'Vypocet mesicne'!B470</f>
        <v>69</v>
      </c>
      <c r="B43">
        <v>39</v>
      </c>
      <c r="C43" s="18">
        <f>'Vypocet mesicne'!I470</f>
        <v>26407534.010939181</v>
      </c>
    </row>
    <row r="44" spans="1:3">
      <c r="A44" s="20">
        <f>'Vypocet mesicne'!B482</f>
        <v>70</v>
      </c>
      <c r="B44">
        <v>40</v>
      </c>
      <c r="C44" s="18">
        <f>'Vypocet mesicne'!I482</f>
        <v>25330490.480911978</v>
      </c>
    </row>
    <row r="45" spans="1:3">
      <c r="A45" s="20">
        <f>'Vypocet mesicne'!B494</f>
        <v>71</v>
      </c>
      <c r="B45">
        <v>41</v>
      </c>
      <c r="C45" s="18">
        <f>'Vypocet mesicne'!I494</f>
        <v>24079832.586542163</v>
      </c>
    </row>
    <row r="46" spans="1:3">
      <c r="A46" s="20">
        <f>'Vypocet mesicne'!B506</f>
        <v>72</v>
      </c>
      <c r="B46">
        <v>42</v>
      </c>
      <c r="C46" s="18">
        <f>'Vypocet mesicne'!I506</f>
        <v>22638833.913303435</v>
      </c>
    </row>
    <row r="47" spans="1:3">
      <c r="A47" s="20">
        <f>'Vypocet mesicne'!B518</f>
        <v>73</v>
      </c>
      <c r="B47">
        <v>43</v>
      </c>
      <c r="C47" s="18">
        <f>'Vypocet mesicne'!I518</f>
        <v>20989304.033339132</v>
      </c>
    </row>
    <row r="48" spans="1:3">
      <c r="A48" s="20">
        <f>'Vypocet mesicne'!B530</f>
        <v>74</v>
      </c>
      <c r="B48">
        <v>44</v>
      </c>
      <c r="C48" s="18">
        <f>'Vypocet mesicne'!I530</f>
        <v>19111463.595461931</v>
      </c>
    </row>
    <row r="49" spans="1:3">
      <c r="A49" s="20">
        <f>'Vypocet mesicne'!B542</f>
        <v>75</v>
      </c>
      <c r="B49">
        <v>45</v>
      </c>
      <c r="C49" s="18">
        <f>'Vypocet mesicne'!I542</f>
        <v>16983808.835717529</v>
      </c>
    </row>
    <row r="50" spans="1:3">
      <c r="A50" s="20">
        <f>'Vypocet mesicne'!B554</f>
        <v>76</v>
      </c>
      <c r="B50">
        <v>46</v>
      </c>
      <c r="C50" s="18">
        <f>'Vypocet mesicne'!I554</f>
        <v>14582964.614399105</v>
      </c>
    </row>
    <row r="51" spans="1:3">
      <c r="A51" s="20">
        <f>'Vypocet mesicne'!B566</f>
        <v>77</v>
      </c>
      <c r="B51">
        <v>47</v>
      </c>
      <c r="C51" s="18">
        <f>'Vypocet mesicne'!I566</f>
        <v>11883525.009882247</v>
      </c>
    </row>
    <row r="52" spans="1:3">
      <c r="A52" s="20">
        <f>'Vypocet mesicne'!B578</f>
        <v>78</v>
      </c>
      <c r="B52">
        <v>48</v>
      </c>
      <c r="C52" s="18">
        <f>'Vypocet mesicne'!I578</f>
        <v>8857880.4177557211</v>
      </c>
    </row>
    <row r="53" spans="1:3">
      <c r="A53" s="20">
        <f>'Vypocet mesicne'!B590</f>
        <v>79</v>
      </c>
      <c r="B53">
        <v>49</v>
      </c>
      <c r="C53" s="18">
        <f>'Vypocet mesicne'!I590</f>
        <v>5476030.0149136614</v>
      </c>
    </row>
    <row r="54" spans="1:3">
      <c r="A54" s="20">
        <f>'Vypocet mesicne'!B602</f>
        <v>80</v>
      </c>
      <c r="B54">
        <v>50</v>
      </c>
      <c r="C54" s="18">
        <f>'Vypocet mesicne'!I602</f>
        <v>1705378.3519656784</v>
      </c>
    </row>
    <row r="55" spans="1:3">
      <c r="A55" s="20">
        <f>'Vypocet mesicne'!B614</f>
        <v>81</v>
      </c>
      <c r="B55">
        <v>51</v>
      </c>
      <c r="C55" s="18">
        <f>'Vypocet mesicne'!I614</f>
        <v>0</v>
      </c>
    </row>
    <row r="56" spans="1:3">
      <c r="A56" s="20">
        <f>'Vypocet mesicne'!B626</f>
        <v>82</v>
      </c>
      <c r="B56">
        <v>52</v>
      </c>
      <c r="C56" s="18">
        <f>'Vypocet mesicne'!I626</f>
        <v>0</v>
      </c>
    </row>
    <row r="57" spans="1:3">
      <c r="A57" s="20">
        <f>'Vypocet mesicne'!B638</f>
        <v>83</v>
      </c>
      <c r="B57">
        <v>53</v>
      </c>
      <c r="C57" s="18">
        <f>'Vypocet mesicne'!I638</f>
        <v>0</v>
      </c>
    </row>
    <row r="58" spans="1:3">
      <c r="A58" s="20">
        <f>'Vypocet mesicne'!B650</f>
        <v>84</v>
      </c>
      <c r="B58">
        <v>54</v>
      </c>
      <c r="C58" s="18">
        <f>'Vypocet mesicne'!I650</f>
        <v>0</v>
      </c>
    </row>
    <row r="59" spans="1:3">
      <c r="A59" s="20">
        <f>'Vypocet mesicne'!B662</f>
        <v>85</v>
      </c>
      <c r="B59">
        <v>55</v>
      </c>
      <c r="C59" s="18">
        <f>'Vypocet mesicne'!I662</f>
        <v>0</v>
      </c>
    </row>
    <row r="60" spans="1:3">
      <c r="A60" s="20">
        <f>'Vypocet mesicne'!B674</f>
        <v>86</v>
      </c>
      <c r="B60">
        <v>56</v>
      </c>
      <c r="C60" s="18">
        <f>'Vypocet mesicne'!I674</f>
        <v>0</v>
      </c>
    </row>
    <row r="61" spans="1:3">
      <c r="A61" s="20">
        <f>'Vypocet mesicne'!B686</f>
        <v>87</v>
      </c>
      <c r="B61">
        <v>57</v>
      </c>
      <c r="C61" s="18">
        <f>'Vypocet mesicne'!I686</f>
        <v>0</v>
      </c>
    </row>
    <row r="62" spans="1:3">
      <c r="A62" s="20">
        <f>'Vypocet mesicne'!B698</f>
        <v>88</v>
      </c>
      <c r="B62">
        <v>58</v>
      </c>
      <c r="C62" s="18">
        <f>'Vypocet mesicne'!I698</f>
        <v>0</v>
      </c>
    </row>
    <row r="63" spans="1:3">
      <c r="A63" s="20">
        <f>'Vypocet mesicne'!B710</f>
        <v>89</v>
      </c>
      <c r="B63">
        <v>59</v>
      </c>
      <c r="C63" s="18">
        <f>'Vypocet mesicne'!I710</f>
        <v>0</v>
      </c>
    </row>
    <row r="64" spans="1:3">
      <c r="A64" s="20">
        <f>'Vypocet mesicne'!B722</f>
        <v>90</v>
      </c>
      <c r="B64">
        <v>60</v>
      </c>
      <c r="C64" s="18">
        <f>'Vypocet mesicne'!I722</f>
        <v>0</v>
      </c>
    </row>
  </sheetData>
  <mergeCells count="1">
    <mergeCell ref="A1:C1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8"/>
  <sheetViews>
    <sheetView showGridLines="0" zoomScaleNormal="100" workbookViewId="0"/>
  </sheetViews>
  <sheetFormatPr defaultColWidth="8.7109375" defaultRowHeight="15"/>
  <cols>
    <col min="1" max="1" width="100" customWidth="1"/>
  </cols>
  <sheetData>
    <row r="1" spans="1:1" ht="21.75" customHeight="1">
      <c r="A1" s="21" t="s">
        <v>38</v>
      </c>
    </row>
    <row r="2" spans="1:1" ht="6" customHeight="1">
      <c r="A2" s="22"/>
    </row>
    <row r="3" spans="1:1" ht="30" customHeight="1">
      <c r="A3" s="23" t="s">
        <v>39</v>
      </c>
    </row>
    <row r="4" spans="1:1" ht="6" customHeight="1">
      <c r="A4" s="22"/>
    </row>
    <row r="5" spans="1:1" ht="18" customHeight="1">
      <c r="A5" s="24" t="s">
        <v>40</v>
      </c>
    </row>
    <row r="6" spans="1:1" ht="39.75" customHeight="1">
      <c r="A6" s="25" t="s">
        <v>41</v>
      </c>
    </row>
    <row r="7" spans="1:1" ht="6" customHeight="1">
      <c r="A7" s="22"/>
    </row>
    <row r="8" spans="1:1" ht="18" customHeight="1">
      <c r="A8" s="24" t="s">
        <v>42</v>
      </c>
    </row>
    <row r="9" spans="1:1" ht="54.75" customHeight="1">
      <c r="A9" s="25" t="s">
        <v>43</v>
      </c>
    </row>
    <row r="10" spans="1:1" ht="6" customHeight="1">
      <c r="A10" s="22"/>
    </row>
    <row r="11" spans="1:1" ht="18" customHeight="1">
      <c r="A11" s="24" t="s">
        <v>44</v>
      </c>
    </row>
    <row r="12" spans="1:1" ht="69.75" customHeight="1">
      <c r="A12" s="25" t="s">
        <v>45</v>
      </c>
    </row>
    <row r="13" spans="1:1" ht="6" customHeight="1">
      <c r="A13" s="22"/>
    </row>
    <row r="14" spans="1:1" ht="18" customHeight="1">
      <c r="A14" s="24" t="s">
        <v>46</v>
      </c>
    </row>
    <row r="15" spans="1:1" ht="60" customHeight="1">
      <c r="A15" s="25" t="s">
        <v>47</v>
      </c>
    </row>
    <row r="16" spans="1:1" ht="6" customHeight="1">
      <c r="A16" s="22"/>
    </row>
    <row r="17" spans="1:1" ht="18" customHeight="1">
      <c r="A17" s="24" t="s">
        <v>48</v>
      </c>
    </row>
    <row r="18" spans="1:1" ht="54.75" customHeight="1">
      <c r="A18" s="25" t="s">
        <v>49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Vstupy</vt:lpstr>
      <vt:lpstr>Vypocet mesicne</vt:lpstr>
      <vt:lpstr>Rocni prehled</vt:lpstr>
      <vt:lpstr>Vysvetleni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Pavel Fohler</cp:lastModifiedBy>
  <cp:revision>1</cp:revision>
  <dcterms:created xsi:type="dcterms:W3CDTF">2026-09-22T06:24:27Z</dcterms:created>
  <dcterms:modified xsi:type="dcterms:W3CDTF">2026-09-22T06:37:41Z</dcterms:modified>
  <dc:language>en-US</dc:language>
</cp:coreProperties>
</file>