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3 BizCase" sheetId="1" r:id="rId1"/>
    <sheet name="Hypo" sheetId="2" r:id="rId2"/>
  </sheets>
  <definedNames>
    <definedName name="_xlnm.Print_Area" localSheetId="0">'3 BizCase'!#REF!</definedName>
  </definedNames>
  <calcPr calcId="125725"/>
</workbook>
</file>

<file path=xl/calcChain.xml><?xml version="1.0" encoding="utf-8"?>
<calcChain xmlns="http://schemas.openxmlformats.org/spreadsheetml/2006/main">
  <c r="C19" i="2"/>
  <c r="B18"/>
  <c r="H17"/>
  <c r="E17"/>
  <c r="B17"/>
  <c r="E9"/>
  <c r="E8"/>
  <c r="E23" i="1"/>
  <c r="F23" s="1"/>
  <c r="G23" s="1"/>
  <c r="H23" s="1"/>
  <c r="I23" s="1"/>
  <c r="J23" s="1"/>
  <c r="K23" s="1"/>
  <c r="L23" s="1"/>
  <c r="M23" s="1"/>
  <c r="N23" s="1"/>
  <c r="C27" s="1"/>
  <c r="F22"/>
  <c r="G22" s="1"/>
  <c r="H22" s="1"/>
  <c r="I22" s="1"/>
  <c r="J22" s="1"/>
  <c r="K22" s="1"/>
  <c r="L22" s="1"/>
  <c r="M22" s="1"/>
  <c r="N22" s="1"/>
  <c r="G21"/>
  <c r="H21" s="1"/>
  <c r="I21" s="1"/>
  <c r="J21" s="1"/>
  <c r="K21" s="1"/>
  <c r="L21" s="1"/>
  <c r="M21" s="1"/>
  <c r="N21" s="1"/>
  <c r="F21"/>
  <c r="C18"/>
  <c r="C13"/>
  <c r="E24" s="1"/>
  <c r="C5"/>
  <c r="C7" s="1"/>
  <c r="C24" s="1"/>
  <c r="C8" l="1"/>
  <c r="C19"/>
  <c r="C14"/>
  <c r="C20" i="2"/>
  <c r="B19"/>
  <c r="E10"/>
  <c r="E11" s="1"/>
  <c r="D17"/>
  <c r="F17" s="1"/>
  <c r="F24" i="1"/>
  <c r="G24" s="1"/>
  <c r="H24" s="1"/>
  <c r="I24" s="1"/>
  <c r="J24" s="1"/>
  <c r="K24" s="1"/>
  <c r="L24" s="1"/>
  <c r="M24" s="1"/>
  <c r="N24" s="1"/>
  <c r="H18" i="2"/>
  <c r="C20" i="1" l="1"/>
  <c r="C28"/>
  <c r="C29" s="1"/>
  <c r="C30" s="1"/>
  <c r="B20" i="2"/>
  <c r="C21"/>
  <c r="E18"/>
  <c r="D18"/>
  <c r="B21" l="1"/>
  <c r="C22"/>
  <c r="F18"/>
  <c r="H19" s="1"/>
  <c r="B22" l="1"/>
  <c r="C23"/>
  <c r="E19"/>
  <c r="D19"/>
  <c r="C24" l="1"/>
  <c r="B23"/>
  <c r="F19"/>
  <c r="H20" s="1"/>
  <c r="B24" l="1"/>
  <c r="C25"/>
  <c r="E20"/>
  <c r="D20"/>
  <c r="B25" l="1"/>
  <c r="C26"/>
  <c r="F20"/>
  <c r="H21" s="1"/>
  <c r="B26" l="1"/>
  <c r="C27"/>
  <c r="E21"/>
  <c r="D21"/>
  <c r="C28" l="1"/>
  <c r="B27"/>
  <c r="F21"/>
  <c r="H22" s="1"/>
  <c r="B28" l="1"/>
  <c r="C29"/>
  <c r="E22"/>
  <c r="D22"/>
  <c r="B29" l="1"/>
  <c r="C30"/>
  <c r="F22"/>
  <c r="H23" s="1"/>
  <c r="C31" l="1"/>
  <c r="B30"/>
  <c r="E23"/>
  <c r="D23"/>
  <c r="C32" l="1"/>
  <c r="B31"/>
  <c r="F23"/>
  <c r="H24" s="1"/>
  <c r="E24" l="1"/>
  <c r="D24"/>
  <c r="B32"/>
  <c r="C33"/>
  <c r="F24" l="1"/>
  <c r="H25" s="1"/>
  <c r="B33"/>
  <c r="C34"/>
  <c r="E25" l="1"/>
  <c r="D25"/>
  <c r="F25" s="1"/>
  <c r="H26" s="1"/>
  <c r="C35"/>
  <c r="B34"/>
  <c r="E26" l="1"/>
  <c r="D26"/>
  <c r="F26" s="1"/>
  <c r="H27" s="1"/>
  <c r="C36"/>
  <c r="B35"/>
  <c r="E27" l="1"/>
  <c r="D27"/>
  <c r="F27" s="1"/>
  <c r="H28" s="1"/>
  <c r="B36"/>
  <c r="C37"/>
  <c r="E28" l="1"/>
  <c r="D28"/>
  <c r="B37"/>
  <c r="C38"/>
  <c r="F28" l="1"/>
  <c r="H29" s="1"/>
  <c r="C39"/>
  <c r="B38"/>
  <c r="E29" l="1"/>
  <c r="D29"/>
  <c r="C40"/>
  <c r="B39"/>
  <c r="F29" l="1"/>
  <c r="H30" s="1"/>
  <c r="B40"/>
  <c r="C41"/>
  <c r="E30" l="1"/>
  <c r="D30"/>
  <c r="B41"/>
  <c r="C42"/>
  <c r="F30" l="1"/>
  <c r="H31" s="1"/>
  <c r="C43"/>
  <c r="B42"/>
  <c r="C44" l="1"/>
  <c r="B43"/>
  <c r="E31"/>
  <c r="D31"/>
  <c r="B44" l="1"/>
  <c r="C45"/>
  <c r="F31"/>
  <c r="H32" s="1"/>
  <c r="B45" l="1"/>
  <c r="C46"/>
  <c r="E32"/>
  <c r="D32"/>
  <c r="B46" l="1"/>
  <c r="C47"/>
  <c r="F32"/>
  <c r="H33" s="1"/>
  <c r="C48" l="1"/>
  <c r="B47"/>
  <c r="E33"/>
  <c r="D33"/>
  <c r="B48" l="1"/>
  <c r="C49"/>
  <c r="F33"/>
  <c r="H34" s="1"/>
  <c r="B49" l="1"/>
  <c r="C50"/>
  <c r="E34"/>
  <c r="D34"/>
  <c r="F34" s="1"/>
  <c r="H35" s="1"/>
  <c r="E35" l="1"/>
  <c r="D35"/>
  <c r="B50"/>
  <c r="C51"/>
  <c r="F35" l="1"/>
  <c r="H36" s="1"/>
  <c r="C52"/>
  <c r="B51"/>
  <c r="D36" l="1"/>
  <c r="F36" s="1"/>
  <c r="H37" s="1"/>
  <c r="E36"/>
  <c r="B52"/>
  <c r="C53"/>
  <c r="E37" l="1"/>
  <c r="D37"/>
  <c r="B53"/>
  <c r="C54"/>
  <c r="F37" l="1"/>
  <c r="H38" s="1"/>
  <c r="B54"/>
  <c r="C55"/>
  <c r="E38" l="1"/>
  <c r="D38"/>
  <c r="F38" s="1"/>
  <c r="H39" s="1"/>
  <c r="C56"/>
  <c r="B55"/>
  <c r="E39" l="1"/>
  <c r="D39"/>
  <c r="B56"/>
  <c r="C57"/>
  <c r="F39" l="1"/>
  <c r="H40" s="1"/>
  <c r="B57"/>
  <c r="C58"/>
  <c r="B58" l="1"/>
  <c r="C59"/>
  <c r="E40"/>
  <c r="D40"/>
  <c r="F40" l="1"/>
  <c r="H41" s="1"/>
  <c r="C60"/>
  <c r="B59"/>
  <c r="E41" l="1"/>
  <c r="D41"/>
  <c r="B60"/>
  <c r="C61"/>
  <c r="F41" l="1"/>
  <c r="H42" s="1"/>
  <c r="B61"/>
  <c r="C62"/>
  <c r="E42" l="1"/>
  <c r="D42"/>
  <c r="C63"/>
  <c r="B62"/>
  <c r="F42" l="1"/>
  <c r="H43" s="1"/>
  <c r="C64"/>
  <c r="B63"/>
  <c r="E43" l="1"/>
  <c r="D43"/>
  <c r="F43" s="1"/>
  <c r="H44" s="1"/>
  <c r="B64"/>
  <c r="C65"/>
  <c r="E44" l="1"/>
  <c r="D44"/>
  <c r="F44" s="1"/>
  <c r="H45" s="1"/>
  <c r="B65"/>
  <c r="C66"/>
  <c r="E45" l="1"/>
  <c r="D45"/>
  <c r="C67"/>
  <c r="B66"/>
  <c r="C68" l="1"/>
  <c r="B67"/>
  <c r="F45"/>
  <c r="H46" s="1"/>
  <c r="B68" l="1"/>
  <c r="C69"/>
  <c r="E46"/>
  <c r="D46"/>
  <c r="B69" l="1"/>
  <c r="C70"/>
  <c r="F46"/>
  <c r="H47" s="1"/>
  <c r="B70" l="1"/>
  <c r="C71"/>
  <c r="E47"/>
  <c r="D47"/>
  <c r="C72" l="1"/>
  <c r="B71"/>
  <c r="F47"/>
  <c r="H48" s="1"/>
  <c r="B72" l="1"/>
  <c r="C73"/>
  <c r="E48"/>
  <c r="D48"/>
  <c r="B73" l="1"/>
  <c r="C74"/>
  <c r="F48"/>
  <c r="H49" s="1"/>
  <c r="C75" l="1"/>
  <c r="B74"/>
  <c r="E49"/>
  <c r="D49"/>
  <c r="C76" l="1"/>
  <c r="B75"/>
  <c r="F49"/>
  <c r="H50" s="1"/>
  <c r="B76" l="1"/>
  <c r="C77"/>
  <c r="E50"/>
  <c r="D50"/>
  <c r="F50" s="1"/>
  <c r="H51" s="1"/>
  <c r="E51" l="1"/>
  <c r="D51"/>
  <c r="B77"/>
  <c r="C78"/>
  <c r="F51" l="1"/>
  <c r="H52" s="1"/>
  <c r="B78"/>
  <c r="C79"/>
  <c r="E52" l="1"/>
  <c r="D52"/>
  <c r="F52" s="1"/>
  <c r="H53" s="1"/>
  <c r="C80"/>
  <c r="B79"/>
  <c r="E53" l="1"/>
  <c r="D53"/>
  <c r="B80"/>
  <c r="C81"/>
  <c r="F53" l="1"/>
  <c r="H54" s="1"/>
  <c r="B81"/>
  <c r="C82"/>
  <c r="E54" l="1"/>
  <c r="D54"/>
  <c r="B82"/>
  <c r="C83"/>
  <c r="F54" l="1"/>
  <c r="H55" s="1"/>
  <c r="C84"/>
  <c r="B83"/>
  <c r="D55" l="1"/>
  <c r="F55" s="1"/>
  <c r="H56" s="1"/>
  <c r="E55"/>
  <c r="B84"/>
  <c r="C85"/>
  <c r="E56" l="1"/>
  <c r="D56"/>
  <c r="B85"/>
  <c r="C86"/>
  <c r="B86" l="1"/>
  <c r="C87"/>
  <c r="F56"/>
  <c r="H57" s="1"/>
  <c r="C88" l="1"/>
  <c r="B87"/>
  <c r="E57"/>
  <c r="D57"/>
  <c r="B88" l="1"/>
  <c r="C89"/>
  <c r="F57"/>
  <c r="H58" s="1"/>
  <c r="B89" l="1"/>
  <c r="C90"/>
  <c r="E58"/>
  <c r="D58"/>
  <c r="B90" l="1"/>
  <c r="C91"/>
  <c r="F58"/>
  <c r="H59" s="1"/>
  <c r="C92" l="1"/>
  <c r="B91"/>
  <c r="E59"/>
  <c r="D59"/>
  <c r="B92" l="1"/>
  <c r="C93"/>
  <c r="F59"/>
  <c r="H60" s="1"/>
  <c r="B93" l="1"/>
  <c r="C94"/>
  <c r="E60"/>
  <c r="D60"/>
  <c r="F60" l="1"/>
  <c r="H61" s="1"/>
  <c r="C95"/>
  <c r="B94"/>
  <c r="E61" l="1"/>
  <c r="D61"/>
  <c r="F61" s="1"/>
  <c r="H62" s="1"/>
  <c r="C96"/>
  <c r="B95"/>
  <c r="E62" l="1"/>
  <c r="D62"/>
  <c r="B96"/>
  <c r="C97"/>
  <c r="B97" l="1"/>
  <c r="C98"/>
  <c r="F62"/>
  <c r="H63" s="1"/>
  <c r="C99" l="1"/>
  <c r="B98"/>
  <c r="E63"/>
  <c r="D63"/>
  <c r="F63" s="1"/>
  <c r="H64" s="1"/>
  <c r="E64" l="1"/>
  <c r="D64"/>
  <c r="C100"/>
  <c r="B99"/>
  <c r="F64" l="1"/>
  <c r="H65" s="1"/>
  <c r="B100"/>
  <c r="C101"/>
  <c r="E65" l="1"/>
  <c r="D65"/>
  <c r="B101"/>
  <c r="C102"/>
  <c r="C103" l="1"/>
  <c r="B102"/>
  <c r="F65"/>
  <c r="H66" s="1"/>
  <c r="C104" l="1"/>
  <c r="B103"/>
  <c r="E66"/>
  <c r="D66"/>
  <c r="B104" l="1"/>
  <c r="C105"/>
  <c r="F66"/>
  <c r="H67" s="1"/>
  <c r="B105" l="1"/>
  <c r="C106"/>
  <c r="E67"/>
  <c r="D67"/>
  <c r="C107" l="1"/>
  <c r="B106"/>
  <c r="F67"/>
  <c r="H68" s="1"/>
  <c r="C108" l="1"/>
  <c r="B107"/>
  <c r="D68"/>
  <c r="F68" s="1"/>
  <c r="H69" s="1"/>
  <c r="E68"/>
  <c r="E69" l="1"/>
  <c r="D69"/>
  <c r="B108"/>
  <c r="C109"/>
  <c r="F69" l="1"/>
  <c r="H70" s="1"/>
  <c r="B109"/>
  <c r="C110"/>
  <c r="E70" l="1"/>
  <c r="D70"/>
  <c r="B110"/>
  <c r="C111"/>
  <c r="F70" l="1"/>
  <c r="H71" s="1"/>
  <c r="C112"/>
  <c r="B111"/>
  <c r="B112" l="1"/>
  <c r="C113"/>
  <c r="E71"/>
  <c r="D71"/>
  <c r="B113" l="1"/>
  <c r="C114"/>
  <c r="F71"/>
  <c r="H72" s="1"/>
  <c r="B114" l="1"/>
  <c r="C115"/>
  <c r="E72"/>
  <c r="D72"/>
  <c r="C116" l="1"/>
  <c r="B115"/>
  <c r="F72"/>
  <c r="H73" s="1"/>
  <c r="B116" l="1"/>
  <c r="C117"/>
  <c r="E73"/>
  <c r="D73"/>
  <c r="B117" l="1"/>
  <c r="C118"/>
  <c r="F73"/>
  <c r="H74" s="1"/>
  <c r="B118" l="1"/>
  <c r="C119"/>
  <c r="E74"/>
  <c r="D74"/>
  <c r="C120" l="1"/>
  <c r="B119"/>
  <c r="F74"/>
  <c r="H75" s="1"/>
  <c r="C121" l="1"/>
  <c r="B120"/>
  <c r="E75"/>
  <c r="D75"/>
  <c r="C122" l="1"/>
  <c r="B121"/>
  <c r="F75"/>
  <c r="H76" s="1"/>
  <c r="E76" l="1"/>
  <c r="D76"/>
  <c r="C123"/>
  <c r="B122"/>
  <c r="F76" l="1"/>
  <c r="H77" s="1"/>
  <c r="C124"/>
  <c r="B123"/>
  <c r="C125" l="1"/>
  <c r="B124"/>
  <c r="E77"/>
  <c r="D77"/>
  <c r="C126" l="1"/>
  <c r="B125"/>
  <c r="F77"/>
  <c r="H78" s="1"/>
  <c r="C127" l="1"/>
  <c r="B126"/>
  <c r="E78"/>
  <c r="D78"/>
  <c r="B127" l="1"/>
  <c r="C128"/>
  <c r="F78"/>
  <c r="H79" s="1"/>
  <c r="C129" l="1"/>
  <c r="B128"/>
  <c r="E79"/>
  <c r="D79"/>
  <c r="C130" l="1"/>
  <c r="B129"/>
  <c r="F79"/>
  <c r="H80" s="1"/>
  <c r="C131" l="1"/>
  <c r="B130"/>
  <c r="E80"/>
  <c r="D80"/>
  <c r="C132" l="1"/>
  <c r="B131"/>
  <c r="F80"/>
  <c r="H81" s="1"/>
  <c r="C133" l="1"/>
  <c r="B132"/>
  <c r="E81"/>
  <c r="D81"/>
  <c r="C134" l="1"/>
  <c r="B133"/>
  <c r="F81"/>
  <c r="H82" s="1"/>
  <c r="B134" l="1"/>
  <c r="C135"/>
  <c r="E82"/>
  <c r="D82"/>
  <c r="C136" l="1"/>
  <c r="B135"/>
  <c r="F82"/>
  <c r="H83" s="1"/>
  <c r="E83" l="1"/>
  <c r="D83"/>
  <c r="C137"/>
  <c r="B136"/>
  <c r="C138" l="1"/>
  <c r="B137"/>
  <c r="F83"/>
  <c r="H84" s="1"/>
  <c r="C139" l="1"/>
  <c r="B138"/>
  <c r="E84"/>
  <c r="D84"/>
  <c r="F84" s="1"/>
  <c r="H85" s="1"/>
  <c r="E85" l="1"/>
  <c r="D85"/>
  <c r="C140"/>
  <c r="B139"/>
  <c r="C141" l="1"/>
  <c r="B140"/>
  <c r="F85"/>
  <c r="H86" s="1"/>
  <c r="C142" l="1"/>
  <c r="B141"/>
  <c r="E86"/>
  <c r="D86"/>
  <c r="F86" s="1"/>
  <c r="H87" s="1"/>
  <c r="E87" l="1"/>
  <c r="D87"/>
  <c r="B142"/>
  <c r="C143"/>
  <c r="C144" l="1"/>
  <c r="B143"/>
  <c r="F87"/>
  <c r="H88" s="1"/>
  <c r="C145" l="1"/>
  <c r="B144"/>
  <c r="E88"/>
  <c r="D88"/>
  <c r="F88" s="1"/>
  <c r="H89" s="1"/>
  <c r="E89" l="1"/>
  <c r="D89"/>
  <c r="C146"/>
  <c r="B145"/>
  <c r="B146" l="1"/>
  <c r="C147"/>
  <c r="F89"/>
  <c r="H90" s="1"/>
  <c r="C148" l="1"/>
  <c r="B147"/>
  <c r="E90"/>
  <c r="D90"/>
  <c r="F90" s="1"/>
  <c r="H91" s="1"/>
  <c r="E91" l="1"/>
  <c r="D91"/>
  <c r="C149"/>
  <c r="B148"/>
  <c r="C150" l="1"/>
  <c r="B149"/>
  <c r="F91"/>
  <c r="H92" s="1"/>
  <c r="B150" l="1"/>
  <c r="C151"/>
  <c r="E92"/>
  <c r="D92"/>
  <c r="F92" s="1"/>
  <c r="H93" s="1"/>
  <c r="E93" l="1"/>
  <c r="D93"/>
  <c r="C152"/>
  <c r="B151"/>
  <c r="C153" l="1"/>
  <c r="B152"/>
  <c r="F93"/>
  <c r="H94" s="1"/>
  <c r="C154" l="1"/>
  <c r="B153"/>
  <c r="E94"/>
  <c r="D94"/>
  <c r="B154" l="1"/>
  <c r="C155"/>
  <c r="F94"/>
  <c r="H95" s="1"/>
  <c r="E95" l="1"/>
  <c r="D95"/>
  <c r="C156"/>
  <c r="B155"/>
  <c r="C157" l="1"/>
  <c r="B156"/>
  <c r="F95"/>
  <c r="H96" s="1"/>
  <c r="C158" l="1"/>
  <c r="B157"/>
  <c r="E96"/>
  <c r="D96"/>
  <c r="F96" s="1"/>
  <c r="H97" s="1"/>
  <c r="E97" l="1"/>
  <c r="D97"/>
  <c r="F97" s="1"/>
  <c r="H98" s="1"/>
  <c r="C159"/>
  <c r="B158"/>
  <c r="E98" l="1"/>
  <c r="D98"/>
  <c r="F98" s="1"/>
  <c r="H99" s="1"/>
  <c r="C160"/>
  <c r="B159"/>
  <c r="E99" l="1"/>
  <c r="D99"/>
  <c r="C161"/>
  <c r="B160"/>
  <c r="C162" l="1"/>
  <c r="B161"/>
  <c r="F99"/>
  <c r="H100" s="1"/>
  <c r="C163" l="1"/>
  <c r="B162"/>
  <c r="E100"/>
  <c r="D100"/>
  <c r="C164" l="1"/>
  <c r="B163"/>
  <c r="F100"/>
  <c r="H101" s="1"/>
  <c r="E101" l="1"/>
  <c r="D101"/>
  <c r="F101" s="1"/>
  <c r="H102" s="1"/>
  <c r="C165"/>
  <c r="B164"/>
  <c r="E102" l="1"/>
  <c r="D102"/>
  <c r="C166"/>
  <c r="B165"/>
  <c r="B166" l="1"/>
  <c r="C167"/>
  <c r="F102"/>
  <c r="H103" s="1"/>
  <c r="C168" l="1"/>
  <c r="B167"/>
  <c r="E103"/>
  <c r="D103"/>
  <c r="C169" l="1"/>
  <c r="B168"/>
  <c r="F103"/>
  <c r="H104" s="1"/>
  <c r="C170" l="1"/>
  <c r="B169"/>
  <c r="E104"/>
  <c r="D104"/>
  <c r="F104" s="1"/>
  <c r="H105" s="1"/>
  <c r="E105" l="1"/>
  <c r="D105"/>
  <c r="F105" s="1"/>
  <c r="H106" s="1"/>
  <c r="C171"/>
  <c r="B170"/>
  <c r="E106" l="1"/>
  <c r="D106"/>
  <c r="C172"/>
  <c r="B171"/>
  <c r="C173" l="1"/>
  <c r="B172"/>
  <c r="F106"/>
  <c r="H107" s="1"/>
  <c r="C174" l="1"/>
  <c r="B173"/>
  <c r="E107"/>
  <c r="D107"/>
  <c r="B174" l="1"/>
  <c r="C175"/>
  <c r="F107"/>
  <c r="H108" s="1"/>
  <c r="E108" l="1"/>
  <c r="D108"/>
  <c r="C176"/>
  <c r="B175"/>
  <c r="C177" l="1"/>
  <c r="B176"/>
  <c r="F108"/>
  <c r="H109" s="1"/>
  <c r="C178" l="1"/>
  <c r="B177"/>
  <c r="E109"/>
  <c r="D109"/>
  <c r="F109" s="1"/>
  <c r="H110" s="1"/>
  <c r="E110" l="1"/>
  <c r="D110"/>
  <c r="B178"/>
  <c r="C179"/>
  <c r="C180" l="1"/>
  <c r="B179"/>
  <c r="F110"/>
  <c r="H111" s="1"/>
  <c r="C181" l="1"/>
  <c r="B180"/>
  <c r="E111"/>
  <c r="D111"/>
  <c r="F111" s="1"/>
  <c r="H112" s="1"/>
  <c r="E112" l="1"/>
  <c r="D112"/>
  <c r="C182"/>
  <c r="B181"/>
  <c r="B182" l="1"/>
  <c r="C183"/>
  <c r="F112"/>
  <c r="H113" s="1"/>
  <c r="E113" l="1"/>
  <c r="D113"/>
  <c r="C184"/>
  <c r="B183"/>
  <c r="C185" l="1"/>
  <c r="B184"/>
  <c r="F113"/>
  <c r="H114" s="1"/>
  <c r="C186" l="1"/>
  <c r="B185"/>
  <c r="E114"/>
  <c r="D114"/>
  <c r="F114" s="1"/>
  <c r="H115" s="1"/>
  <c r="E115" l="1"/>
  <c r="D115"/>
  <c r="B186"/>
  <c r="C187"/>
  <c r="C188" l="1"/>
  <c r="B187"/>
  <c r="F115"/>
  <c r="H116" s="1"/>
  <c r="E116" l="1"/>
  <c r="D116"/>
  <c r="C189"/>
  <c r="B188"/>
  <c r="C190" l="1"/>
  <c r="B189"/>
  <c r="F116"/>
  <c r="H117" s="1"/>
  <c r="E117" l="1"/>
  <c r="D117"/>
  <c r="C191"/>
  <c r="B190"/>
  <c r="F117" l="1"/>
  <c r="H118" s="1"/>
  <c r="C192"/>
  <c r="B191"/>
  <c r="E118" l="1"/>
  <c r="D118"/>
  <c r="C193"/>
  <c r="B192"/>
  <c r="F118" l="1"/>
  <c r="H119" s="1"/>
  <c r="C194"/>
  <c r="B193"/>
  <c r="H120" l="1"/>
  <c r="D119"/>
  <c r="F119" s="1"/>
  <c r="E119"/>
  <c r="C195"/>
  <c r="B194"/>
  <c r="E120" l="1"/>
  <c r="D120"/>
  <c r="C196"/>
  <c r="B195"/>
  <c r="F120" l="1"/>
  <c r="H121" s="1"/>
  <c r="C197"/>
  <c r="B196"/>
  <c r="E121" l="1"/>
  <c r="D121"/>
  <c r="C198"/>
  <c r="B197"/>
  <c r="F121" l="1"/>
  <c r="H122" s="1"/>
  <c r="C199"/>
  <c r="B198"/>
  <c r="E122" l="1"/>
  <c r="D122"/>
  <c r="C200"/>
  <c r="B199"/>
  <c r="F122" l="1"/>
  <c r="H123" s="1"/>
  <c r="C201"/>
  <c r="B200"/>
  <c r="E123" l="1"/>
  <c r="D123"/>
  <c r="C202"/>
  <c r="B201"/>
  <c r="F123" l="1"/>
  <c r="H124" s="1"/>
  <c r="C203"/>
  <c r="B202"/>
  <c r="E124" l="1"/>
  <c r="D124"/>
  <c r="F124" s="1"/>
  <c r="H125" s="1"/>
  <c r="C204"/>
  <c r="B203"/>
  <c r="E125" l="1"/>
  <c r="D125"/>
  <c r="C205"/>
  <c r="B204"/>
  <c r="F125" l="1"/>
  <c r="H126" s="1"/>
  <c r="C206"/>
  <c r="B205"/>
  <c r="E126" l="1"/>
  <c r="D126"/>
  <c r="F126" s="1"/>
  <c r="H127" s="1"/>
  <c r="B206"/>
  <c r="C207"/>
  <c r="E127" l="1"/>
  <c r="D127"/>
  <c r="C208"/>
  <c r="B207"/>
  <c r="F127" l="1"/>
  <c r="H128" s="1"/>
  <c r="C209"/>
  <c r="B208"/>
  <c r="E128" l="1"/>
  <c r="D128"/>
  <c r="C210"/>
  <c r="B209"/>
  <c r="F128" l="1"/>
  <c r="H129" s="1"/>
  <c r="B210"/>
  <c r="C211"/>
  <c r="C212" l="1"/>
  <c r="B211"/>
  <c r="E129"/>
  <c r="D129"/>
  <c r="C213" l="1"/>
  <c r="B212"/>
  <c r="F129"/>
  <c r="H130" s="1"/>
  <c r="E130" l="1"/>
  <c r="D130"/>
  <c r="C214"/>
  <c r="B213"/>
  <c r="F130" l="1"/>
  <c r="H131" s="1"/>
  <c r="B214"/>
  <c r="C215"/>
  <c r="C216" l="1"/>
  <c r="B215"/>
  <c r="E131"/>
  <c r="D131"/>
  <c r="F131" s="1"/>
  <c r="H132" s="1"/>
  <c r="H133" l="1"/>
  <c r="D132"/>
  <c r="F132" s="1"/>
  <c r="E132"/>
  <c r="C217"/>
  <c r="B216"/>
  <c r="E133" l="1"/>
  <c r="D133"/>
  <c r="C218"/>
  <c r="B217"/>
  <c r="F133" l="1"/>
  <c r="H134" s="1"/>
  <c r="B218"/>
  <c r="C219"/>
  <c r="C220" l="1"/>
  <c r="B219"/>
  <c r="E134"/>
  <c r="D134"/>
  <c r="C221" l="1"/>
  <c r="B220"/>
  <c r="F134"/>
  <c r="H135" s="1"/>
  <c r="E135" l="1"/>
  <c r="D135"/>
  <c r="F135" s="1"/>
  <c r="H136" s="1"/>
  <c r="C222"/>
  <c r="B221"/>
  <c r="E136" l="1"/>
  <c r="D136"/>
  <c r="F136" s="1"/>
  <c r="H137" s="1"/>
  <c r="C223"/>
  <c r="B222"/>
  <c r="E137" l="1"/>
  <c r="D137"/>
  <c r="F137" s="1"/>
  <c r="H138" s="1"/>
  <c r="C224"/>
  <c r="B223"/>
  <c r="E138" l="1"/>
  <c r="D138"/>
  <c r="F138" s="1"/>
  <c r="H139" s="1"/>
  <c r="C225"/>
  <c r="B224"/>
  <c r="E139" l="1"/>
  <c r="D139"/>
  <c r="C226"/>
  <c r="B225"/>
  <c r="F139" l="1"/>
  <c r="H140" s="1"/>
  <c r="C227"/>
  <c r="B226"/>
  <c r="E140" l="1"/>
  <c r="D140"/>
  <c r="C228"/>
  <c r="B227"/>
  <c r="F140" l="1"/>
  <c r="H141" s="1"/>
  <c r="C229"/>
  <c r="B228"/>
  <c r="E141" l="1"/>
  <c r="D141"/>
  <c r="C230"/>
  <c r="B229"/>
  <c r="F141" l="1"/>
  <c r="H142" s="1"/>
  <c r="B230"/>
  <c r="C231"/>
  <c r="C232" l="1"/>
  <c r="B231"/>
  <c r="E142"/>
  <c r="D142"/>
  <c r="F142" l="1"/>
  <c r="H143" s="1"/>
  <c r="C233"/>
  <c r="B232"/>
  <c r="E143" l="1"/>
  <c r="D143"/>
  <c r="C234"/>
  <c r="B233"/>
  <c r="F143" l="1"/>
  <c r="H144" s="1"/>
  <c r="C235"/>
  <c r="B234"/>
  <c r="E144" l="1"/>
  <c r="D144"/>
  <c r="C236"/>
  <c r="B235"/>
  <c r="F144" l="1"/>
  <c r="H145" s="1"/>
  <c r="C237"/>
  <c r="B236"/>
  <c r="E145" l="1"/>
  <c r="D145"/>
  <c r="F145" s="1"/>
  <c r="H146" s="1"/>
  <c r="C238"/>
  <c r="B237"/>
  <c r="E146" l="1"/>
  <c r="D146"/>
  <c r="F146" s="1"/>
  <c r="H147" s="1"/>
  <c r="B238"/>
  <c r="C239"/>
  <c r="E147" l="1"/>
  <c r="D147"/>
  <c r="C240"/>
  <c r="B239"/>
  <c r="F147" l="1"/>
  <c r="H148" s="1"/>
  <c r="C241"/>
  <c r="B240"/>
  <c r="E148" l="1"/>
  <c r="D148"/>
  <c r="C242"/>
  <c r="B241"/>
  <c r="F148" l="1"/>
  <c r="H149" s="1"/>
  <c r="B242"/>
  <c r="C243"/>
  <c r="C244" l="1"/>
  <c r="B243"/>
  <c r="E149"/>
  <c r="D149"/>
  <c r="C245" l="1"/>
  <c r="B244"/>
  <c r="F149"/>
  <c r="H150" s="1"/>
  <c r="E150" l="1"/>
  <c r="D150"/>
  <c r="C246"/>
  <c r="B245"/>
  <c r="F150" l="1"/>
  <c r="H151" s="1"/>
  <c r="B246"/>
  <c r="C247"/>
  <c r="C248" l="1"/>
  <c r="B247"/>
  <c r="E151"/>
  <c r="D151"/>
  <c r="F151" l="1"/>
  <c r="H152" s="1"/>
  <c r="C249"/>
  <c r="B248"/>
  <c r="E152" l="1"/>
  <c r="D152"/>
  <c r="C250"/>
  <c r="B249"/>
  <c r="F152" l="1"/>
  <c r="H153" s="1"/>
  <c r="B250"/>
  <c r="C251"/>
  <c r="C252" l="1"/>
  <c r="B251"/>
  <c r="E153"/>
  <c r="D153"/>
  <c r="C253" l="1"/>
  <c r="B252"/>
  <c r="F153"/>
  <c r="H154" s="1"/>
  <c r="C254" l="1"/>
  <c r="B253"/>
  <c r="E154"/>
  <c r="D154"/>
  <c r="C255" l="1"/>
  <c r="B254"/>
  <c r="F154"/>
  <c r="H155" s="1"/>
  <c r="E155" l="1"/>
  <c r="D155"/>
  <c r="C256"/>
  <c r="B255"/>
  <c r="F155" l="1"/>
  <c r="H156" s="1"/>
  <c r="C257"/>
  <c r="B256"/>
  <c r="E156" l="1"/>
  <c r="D156"/>
  <c r="C258"/>
  <c r="B257"/>
  <c r="F156" l="1"/>
  <c r="H157" s="1"/>
  <c r="C259"/>
  <c r="B258"/>
  <c r="E157" l="1"/>
  <c r="D157"/>
  <c r="C260"/>
  <c r="B259"/>
  <c r="F157" l="1"/>
  <c r="H158" s="1"/>
  <c r="C261"/>
  <c r="B260"/>
  <c r="E158" l="1"/>
  <c r="D158"/>
  <c r="F158" s="1"/>
  <c r="H159" s="1"/>
  <c r="C262"/>
  <c r="B261"/>
  <c r="E159" l="1"/>
  <c r="D159"/>
  <c r="F159" s="1"/>
  <c r="H160" s="1"/>
  <c r="B262"/>
  <c r="C263"/>
  <c r="E160" l="1"/>
  <c r="D160"/>
  <c r="F160" s="1"/>
  <c r="H161" s="1"/>
  <c r="C264"/>
  <c r="B263"/>
  <c r="E161" l="1"/>
  <c r="D161"/>
  <c r="F161" s="1"/>
  <c r="H162" s="1"/>
  <c r="C265"/>
  <c r="B264"/>
  <c r="E162" l="1"/>
  <c r="D162"/>
  <c r="C266"/>
  <c r="B265"/>
  <c r="F162" l="1"/>
  <c r="H163" s="1"/>
  <c r="C267"/>
  <c r="B266"/>
  <c r="E163" l="1"/>
  <c r="D163"/>
  <c r="C268"/>
  <c r="B267"/>
  <c r="C269" l="1"/>
  <c r="B268"/>
  <c r="F163"/>
  <c r="H164" s="1"/>
  <c r="C270" l="1"/>
  <c r="B269"/>
  <c r="E164"/>
  <c r="D164"/>
  <c r="B270" l="1"/>
  <c r="C271"/>
  <c r="F164"/>
  <c r="H165" s="1"/>
  <c r="C272" l="1"/>
  <c r="B271"/>
  <c r="E165"/>
  <c r="D165"/>
  <c r="C273" l="1"/>
  <c r="B272"/>
  <c r="F165"/>
  <c r="H166" s="1"/>
  <c r="C274" l="1"/>
  <c r="B273"/>
  <c r="E166"/>
  <c r="D166"/>
  <c r="F166" s="1"/>
  <c r="H167" s="1"/>
  <c r="E167" l="1"/>
  <c r="D167"/>
  <c r="F167" s="1"/>
  <c r="H168" s="1"/>
  <c r="B274"/>
  <c r="C275"/>
  <c r="E168" l="1"/>
  <c r="D168"/>
  <c r="F168" s="1"/>
  <c r="H169" s="1"/>
  <c r="C276"/>
  <c r="B275"/>
  <c r="E169" l="1"/>
  <c r="D169"/>
  <c r="F169" s="1"/>
  <c r="H170" s="1"/>
  <c r="C277"/>
  <c r="B276"/>
  <c r="E170" l="1"/>
  <c r="D170"/>
  <c r="F170" s="1"/>
  <c r="H171" s="1"/>
  <c r="C278"/>
  <c r="B277"/>
  <c r="H172" l="1"/>
  <c r="E171"/>
  <c r="D171"/>
  <c r="F171" s="1"/>
  <c r="C279"/>
  <c r="B278"/>
  <c r="C280" l="1"/>
  <c r="B279"/>
  <c r="E172"/>
  <c r="D172"/>
  <c r="C281" l="1"/>
  <c r="B280"/>
  <c r="F172"/>
  <c r="H173" s="1"/>
  <c r="C282" l="1"/>
  <c r="B281"/>
  <c r="E173"/>
  <c r="D173"/>
  <c r="B282" l="1"/>
  <c r="C283"/>
  <c r="F173"/>
  <c r="H174" s="1"/>
  <c r="C284" l="1"/>
  <c r="B283"/>
  <c r="E174"/>
  <c r="D174"/>
  <c r="C285" l="1"/>
  <c r="B284"/>
  <c r="F174"/>
  <c r="H175" s="1"/>
  <c r="C286" l="1"/>
  <c r="B285"/>
  <c r="E175"/>
  <c r="D175"/>
  <c r="C287" l="1"/>
  <c r="B286"/>
  <c r="F175"/>
  <c r="H176" s="1"/>
  <c r="C288" l="1"/>
  <c r="B287"/>
  <c r="E176"/>
  <c r="D176"/>
  <c r="C289" l="1"/>
  <c r="B288"/>
  <c r="F176"/>
  <c r="H177" s="1"/>
  <c r="C290" l="1"/>
  <c r="B289"/>
  <c r="E177"/>
  <c r="D177"/>
  <c r="C291" l="1"/>
  <c r="B290"/>
  <c r="F177"/>
  <c r="H178" s="1"/>
  <c r="C292" l="1"/>
  <c r="B291"/>
  <c r="E178"/>
  <c r="D178"/>
  <c r="C293" l="1"/>
  <c r="B292"/>
  <c r="F178"/>
  <c r="H179" s="1"/>
  <c r="C294" l="1"/>
  <c r="B293"/>
  <c r="E179"/>
  <c r="D179"/>
  <c r="B294" l="1"/>
  <c r="C295"/>
  <c r="F179"/>
  <c r="H180" s="1"/>
  <c r="C296" l="1"/>
  <c r="B295"/>
  <c r="E180"/>
  <c r="D180"/>
  <c r="C297" l="1"/>
  <c r="B296"/>
  <c r="F180"/>
  <c r="H181" s="1"/>
  <c r="C298" l="1"/>
  <c r="B297"/>
  <c r="E181"/>
  <c r="D181"/>
  <c r="C299" l="1"/>
  <c r="B298"/>
  <c r="F181"/>
  <c r="H182" s="1"/>
  <c r="C300" l="1"/>
  <c r="B299"/>
  <c r="E182"/>
  <c r="D182"/>
  <c r="C301" l="1"/>
  <c r="B300"/>
  <c r="F182"/>
  <c r="H183" s="1"/>
  <c r="C302" l="1"/>
  <c r="B301"/>
  <c r="E183"/>
  <c r="D183"/>
  <c r="B302" l="1"/>
  <c r="C303"/>
  <c r="F183"/>
  <c r="H184" s="1"/>
  <c r="C304" l="1"/>
  <c r="B303"/>
  <c r="E184"/>
  <c r="D184"/>
  <c r="C305" l="1"/>
  <c r="B304"/>
  <c r="F184"/>
  <c r="H185" s="1"/>
  <c r="C306" l="1"/>
  <c r="B305"/>
  <c r="E185"/>
  <c r="D185"/>
  <c r="B306" l="1"/>
  <c r="C307"/>
  <c r="F185"/>
  <c r="H186" s="1"/>
  <c r="C308" l="1"/>
  <c r="B307"/>
  <c r="E186"/>
  <c r="D186"/>
  <c r="C309" l="1"/>
  <c r="B308"/>
  <c r="F186"/>
  <c r="H187" s="1"/>
  <c r="C310" l="1"/>
  <c r="B309"/>
  <c r="E187"/>
  <c r="D187"/>
  <c r="B310" l="1"/>
  <c r="C311"/>
  <c r="F187"/>
  <c r="H188" s="1"/>
  <c r="C312" l="1"/>
  <c r="B311"/>
  <c r="E188"/>
  <c r="D188"/>
  <c r="C313" l="1"/>
  <c r="B312"/>
  <c r="F188"/>
  <c r="H189" s="1"/>
  <c r="C314" l="1"/>
  <c r="B313"/>
  <c r="E189"/>
  <c r="D189"/>
  <c r="B314" l="1"/>
  <c r="C315"/>
  <c r="F189"/>
  <c r="H190" s="1"/>
  <c r="C316" l="1"/>
  <c r="B315"/>
  <c r="E190"/>
  <c r="D190"/>
  <c r="C317" l="1"/>
  <c r="B316"/>
  <c r="F190"/>
  <c r="H191" s="1"/>
  <c r="C318" l="1"/>
  <c r="B317"/>
  <c r="E191"/>
  <c r="D191"/>
  <c r="C319" l="1"/>
  <c r="B318"/>
  <c r="F191"/>
  <c r="H192" s="1"/>
  <c r="C320" l="1"/>
  <c r="B319"/>
  <c r="E192"/>
  <c r="D192"/>
  <c r="C321" l="1"/>
  <c r="B320"/>
  <c r="F192"/>
  <c r="H193" s="1"/>
  <c r="C322" l="1"/>
  <c r="B321"/>
  <c r="E193"/>
  <c r="D193"/>
  <c r="C323" l="1"/>
  <c r="B322"/>
  <c r="F193"/>
  <c r="H194" s="1"/>
  <c r="C324" l="1"/>
  <c r="B323"/>
  <c r="E194"/>
  <c r="D194"/>
  <c r="C325" l="1"/>
  <c r="B324"/>
  <c r="F194"/>
  <c r="H195" s="1"/>
  <c r="C326" l="1"/>
  <c r="B325"/>
  <c r="E195"/>
  <c r="D195"/>
  <c r="B326" l="1"/>
  <c r="C327"/>
  <c r="F195"/>
  <c r="H196" s="1"/>
  <c r="C328" l="1"/>
  <c r="B327"/>
  <c r="E196"/>
  <c r="D196"/>
  <c r="C329" l="1"/>
  <c r="B328"/>
  <c r="F196"/>
  <c r="H197" s="1"/>
  <c r="C330" l="1"/>
  <c r="B329"/>
  <c r="E197"/>
  <c r="D197"/>
  <c r="C331" l="1"/>
  <c r="B330"/>
  <c r="F197"/>
  <c r="H198" s="1"/>
  <c r="C332" l="1"/>
  <c r="B331"/>
  <c r="E198"/>
  <c r="D198"/>
  <c r="C333" l="1"/>
  <c r="B332"/>
  <c r="F198"/>
  <c r="H199" s="1"/>
  <c r="C334" l="1"/>
  <c r="B333"/>
  <c r="E199"/>
  <c r="D199"/>
  <c r="B334" l="1"/>
  <c r="C335"/>
  <c r="F199"/>
  <c r="H200" s="1"/>
  <c r="C336" l="1"/>
  <c r="B335"/>
  <c r="E200"/>
  <c r="D200"/>
  <c r="C337" l="1"/>
  <c r="B336"/>
  <c r="F200"/>
  <c r="H201" s="1"/>
  <c r="C338" l="1"/>
  <c r="B337"/>
  <c r="E201"/>
  <c r="D201"/>
  <c r="B338" l="1"/>
  <c r="C339"/>
  <c r="F201"/>
  <c r="H202" s="1"/>
  <c r="C340" l="1"/>
  <c r="B339"/>
  <c r="E202"/>
  <c r="D202"/>
  <c r="F202" s="1"/>
  <c r="H203" s="1"/>
  <c r="E203" l="1"/>
  <c r="D203"/>
  <c r="C341"/>
  <c r="B340"/>
  <c r="C342" l="1"/>
  <c r="B341"/>
  <c r="F203"/>
  <c r="H204" s="1"/>
  <c r="C343" l="1"/>
  <c r="B342"/>
  <c r="E204"/>
  <c r="D204"/>
  <c r="C344" l="1"/>
  <c r="B343"/>
  <c r="F204"/>
  <c r="H205" s="1"/>
  <c r="C345" l="1"/>
  <c r="B344"/>
  <c r="E205"/>
  <c r="D205"/>
  <c r="C346" l="1"/>
  <c r="B345"/>
  <c r="F205"/>
  <c r="H206" s="1"/>
  <c r="B346" l="1"/>
  <c r="C347"/>
  <c r="E206"/>
  <c r="D206"/>
  <c r="C348" l="1"/>
  <c r="B347"/>
  <c r="F206"/>
  <c r="H207" s="1"/>
  <c r="C349" l="1"/>
  <c r="B348"/>
  <c r="E207"/>
  <c r="D207"/>
  <c r="C350" l="1"/>
  <c r="B349"/>
  <c r="F207"/>
  <c r="H208" s="1"/>
  <c r="C351" l="1"/>
  <c r="B350"/>
  <c r="E208"/>
  <c r="D208"/>
  <c r="C352" l="1"/>
  <c r="B351"/>
  <c r="F208"/>
  <c r="H209" s="1"/>
  <c r="E209" l="1"/>
  <c r="D209"/>
  <c r="F209" s="1"/>
  <c r="H210" s="1"/>
  <c r="C353"/>
  <c r="B352"/>
  <c r="H211" l="1"/>
  <c r="E210"/>
  <c r="D210"/>
  <c r="F210" s="1"/>
  <c r="C354"/>
  <c r="B353"/>
  <c r="C355" l="1"/>
  <c r="B354"/>
  <c r="E211"/>
  <c r="D211"/>
  <c r="C356" l="1"/>
  <c r="B355"/>
  <c r="F211"/>
  <c r="H212" s="1"/>
  <c r="C357" l="1"/>
  <c r="B356"/>
  <c r="E212"/>
  <c r="D212"/>
  <c r="C358" l="1"/>
  <c r="B357"/>
  <c r="F212"/>
  <c r="H213" s="1"/>
  <c r="C359" l="1"/>
  <c r="B358"/>
  <c r="E213"/>
  <c r="D213"/>
  <c r="C360" l="1"/>
  <c r="B359"/>
  <c r="F213"/>
  <c r="H214" s="1"/>
  <c r="E214" l="1"/>
  <c r="D214"/>
  <c r="C361"/>
  <c r="B360"/>
  <c r="C362" l="1"/>
  <c r="B361"/>
  <c r="F214"/>
  <c r="H215" s="1"/>
  <c r="E215" l="1"/>
  <c r="D215"/>
  <c r="F215" s="1"/>
  <c r="H216" s="1"/>
  <c r="C363"/>
  <c r="B362"/>
  <c r="E216" l="1"/>
  <c r="D216"/>
  <c r="C364"/>
  <c r="B363"/>
  <c r="F216" l="1"/>
  <c r="H217" s="1"/>
  <c r="C365"/>
  <c r="B364"/>
  <c r="E217" l="1"/>
  <c r="D217"/>
  <c r="F217" s="1"/>
  <c r="H218" s="1"/>
  <c r="C366"/>
  <c r="B365"/>
  <c r="E218" l="1"/>
  <c r="D218"/>
  <c r="F218" s="1"/>
  <c r="H219" s="1"/>
  <c r="B366"/>
  <c r="C367"/>
  <c r="E219" l="1"/>
  <c r="D219"/>
  <c r="C368"/>
  <c r="B367"/>
  <c r="C369" l="1"/>
  <c r="B368"/>
  <c r="F219"/>
  <c r="H220" s="1"/>
  <c r="C370" l="1"/>
  <c r="B369"/>
  <c r="E220"/>
  <c r="D220"/>
  <c r="B370" l="1"/>
  <c r="C371"/>
  <c r="F220"/>
  <c r="H221" s="1"/>
  <c r="C372" l="1"/>
  <c r="B371"/>
  <c r="E221"/>
  <c r="D221"/>
  <c r="F221" s="1"/>
  <c r="H222" s="1"/>
  <c r="H223" l="1"/>
  <c r="E222"/>
  <c r="D222"/>
  <c r="F222" s="1"/>
  <c r="C373"/>
  <c r="B372"/>
  <c r="E223" l="1"/>
  <c r="D223"/>
  <c r="C374"/>
  <c r="B373"/>
  <c r="F223" l="1"/>
  <c r="H224" s="1"/>
  <c r="B374"/>
  <c r="C375"/>
  <c r="C376" l="1"/>
  <c r="B375"/>
  <c r="E224"/>
  <c r="D224"/>
  <c r="C377" l="1"/>
  <c r="B376"/>
  <c r="F224"/>
  <c r="H225" s="1"/>
  <c r="C378" l="1"/>
  <c r="B377"/>
  <c r="E225"/>
  <c r="D225"/>
  <c r="B378" l="1"/>
  <c r="C379"/>
  <c r="F225"/>
  <c r="H226" s="1"/>
  <c r="C380" l="1"/>
  <c r="B379"/>
  <c r="E226"/>
  <c r="D226"/>
  <c r="F226" l="1"/>
  <c r="H227" s="1"/>
  <c r="C381"/>
  <c r="B380"/>
  <c r="E227" l="1"/>
  <c r="D227"/>
  <c r="C382"/>
  <c r="B381"/>
  <c r="C383" l="1"/>
  <c r="B382"/>
  <c r="F227"/>
  <c r="H228" s="1"/>
  <c r="C384" l="1"/>
  <c r="B383"/>
  <c r="E228"/>
  <c r="D228"/>
  <c r="C385" l="1"/>
  <c r="B384"/>
  <c r="F228"/>
  <c r="H229" s="1"/>
  <c r="C386" l="1"/>
  <c r="B385"/>
  <c r="E229"/>
  <c r="D229"/>
  <c r="C387" l="1"/>
  <c r="B386"/>
  <c r="F229"/>
  <c r="H230" s="1"/>
  <c r="C388" l="1"/>
  <c r="B387"/>
  <c r="E230"/>
  <c r="D230"/>
  <c r="C389" l="1"/>
  <c r="B388"/>
  <c r="F230"/>
  <c r="H231" s="1"/>
  <c r="E231" l="1"/>
  <c r="D231"/>
  <c r="C390"/>
  <c r="B389"/>
  <c r="B390" l="1"/>
  <c r="C391"/>
  <c r="F231"/>
  <c r="H232" s="1"/>
  <c r="C392" l="1"/>
  <c r="B391"/>
  <c r="E232"/>
  <c r="D232"/>
  <c r="F232" s="1"/>
  <c r="H233" s="1"/>
  <c r="E233" l="1"/>
  <c r="D233"/>
  <c r="C393"/>
  <c r="B392"/>
  <c r="F233" l="1"/>
  <c r="H234" s="1"/>
  <c r="C394"/>
  <c r="B393"/>
  <c r="E234" l="1"/>
  <c r="D234"/>
  <c r="F234" s="1"/>
  <c r="H235" s="1"/>
  <c r="C395"/>
  <c r="B394"/>
  <c r="E235" l="1"/>
  <c r="D235"/>
  <c r="C396"/>
  <c r="B395"/>
  <c r="F235" l="1"/>
  <c r="H236" s="1"/>
  <c r="C397"/>
  <c r="B396"/>
  <c r="E236" l="1"/>
  <c r="D236"/>
  <c r="C398"/>
  <c r="B397"/>
  <c r="F236" l="1"/>
  <c r="H237" s="1"/>
  <c r="B398"/>
  <c r="C399"/>
  <c r="C400" l="1"/>
  <c r="B399"/>
  <c r="E237"/>
  <c r="D237"/>
  <c r="C401" l="1"/>
  <c r="B400"/>
  <c r="F237"/>
  <c r="H238" s="1"/>
  <c r="E238" l="1"/>
  <c r="D238"/>
  <c r="C402"/>
  <c r="B401"/>
  <c r="F238" l="1"/>
  <c r="H239" s="1"/>
  <c r="B402"/>
  <c r="C403"/>
  <c r="C404" l="1"/>
  <c r="B403"/>
  <c r="E239"/>
  <c r="D239"/>
  <c r="C405" l="1"/>
  <c r="B404"/>
  <c r="F239"/>
  <c r="H240" s="1"/>
  <c r="E240" l="1"/>
  <c r="D240"/>
  <c r="C406"/>
  <c r="B405"/>
  <c r="F240" l="1"/>
  <c r="H241" s="1"/>
  <c r="C407"/>
  <c r="B406"/>
  <c r="E241" l="1"/>
  <c r="D241"/>
  <c r="F241" s="1"/>
  <c r="H242" s="1"/>
  <c r="C408"/>
  <c r="B407"/>
  <c r="E242" l="1"/>
  <c r="D242"/>
  <c r="C409"/>
  <c r="B408"/>
  <c r="C410" l="1"/>
  <c r="B409"/>
  <c r="F242"/>
  <c r="H243" s="1"/>
  <c r="E243" l="1"/>
  <c r="D243"/>
  <c r="B410"/>
  <c r="C411"/>
  <c r="C412" l="1"/>
  <c r="B411"/>
  <c r="F243"/>
  <c r="H244" s="1"/>
  <c r="E244" l="1"/>
  <c r="D244"/>
  <c r="F244" s="1"/>
  <c r="H245" s="1"/>
  <c r="C413"/>
  <c r="B412"/>
  <c r="E245" l="1"/>
  <c r="D245"/>
  <c r="F245" s="1"/>
  <c r="H246" s="1"/>
  <c r="C414"/>
  <c r="B413"/>
  <c r="E246" l="1"/>
  <c r="D246"/>
  <c r="F246" s="1"/>
  <c r="H247" s="1"/>
  <c r="C415"/>
  <c r="B414"/>
  <c r="E247" l="1"/>
  <c r="D247"/>
  <c r="F247" s="1"/>
  <c r="H248" s="1"/>
  <c r="C416"/>
  <c r="B415"/>
  <c r="E248" l="1"/>
  <c r="D248"/>
  <c r="F248" s="1"/>
  <c r="H249" s="1"/>
  <c r="C417"/>
  <c r="B416"/>
  <c r="E249" l="1"/>
  <c r="D249"/>
  <c r="F249" s="1"/>
  <c r="H250" s="1"/>
  <c r="C418"/>
  <c r="B417"/>
  <c r="E250" l="1"/>
  <c r="D250"/>
  <c r="F250" s="1"/>
  <c r="H251" s="1"/>
  <c r="C419"/>
  <c r="B418"/>
  <c r="E251" l="1"/>
  <c r="D251"/>
  <c r="F251" s="1"/>
  <c r="H252" s="1"/>
  <c r="C420"/>
  <c r="B419"/>
  <c r="E252" l="1"/>
  <c r="D252"/>
  <c r="F252" s="1"/>
  <c r="H253" s="1"/>
  <c r="C421"/>
  <c r="B420"/>
  <c r="E253" l="1"/>
  <c r="D253"/>
  <c r="F253" s="1"/>
  <c r="H254" s="1"/>
  <c r="C422"/>
  <c r="B421"/>
  <c r="E254" l="1"/>
  <c r="D254"/>
  <c r="B422"/>
  <c r="C423"/>
  <c r="C424" l="1"/>
  <c r="B423"/>
  <c r="F254"/>
  <c r="H255" s="1"/>
  <c r="E255" l="1"/>
  <c r="D255"/>
  <c r="F255" s="1"/>
  <c r="H256" s="1"/>
  <c r="C425"/>
  <c r="B424"/>
  <c r="E256" l="1"/>
  <c r="D256"/>
  <c r="F256" s="1"/>
  <c r="H257" s="1"/>
  <c r="C426"/>
  <c r="B425"/>
  <c r="E257" l="1"/>
  <c r="D257"/>
  <c r="B426"/>
  <c r="C427"/>
  <c r="C428" l="1"/>
  <c r="B427"/>
  <c r="F257"/>
  <c r="H258" s="1"/>
  <c r="E258" l="1"/>
  <c r="D258"/>
  <c r="F258" s="1"/>
  <c r="H259" s="1"/>
  <c r="C429"/>
  <c r="B428"/>
  <c r="E259" l="1"/>
  <c r="D259"/>
  <c r="F259" s="1"/>
  <c r="H260" s="1"/>
  <c r="C430"/>
  <c r="B429"/>
  <c r="E260" l="1"/>
  <c r="D260"/>
  <c r="F260" s="1"/>
  <c r="H261" s="1"/>
  <c r="C431"/>
  <c r="B430"/>
  <c r="E261" l="1"/>
  <c r="D261"/>
  <c r="F261" s="1"/>
  <c r="H262" s="1"/>
  <c r="C432"/>
  <c r="B431"/>
  <c r="E262" l="1"/>
  <c r="D262"/>
  <c r="F262" s="1"/>
  <c r="H263" s="1"/>
  <c r="C433"/>
  <c r="B432"/>
  <c r="E263" l="1"/>
  <c r="D263"/>
  <c r="F263" s="1"/>
  <c r="H264" s="1"/>
  <c r="C434"/>
  <c r="B433"/>
  <c r="E264" l="1"/>
  <c r="D264"/>
  <c r="F264" s="1"/>
  <c r="H265" s="1"/>
  <c r="B434"/>
  <c r="C435"/>
  <c r="E265" l="1"/>
  <c r="D265"/>
  <c r="C436"/>
  <c r="B435"/>
  <c r="C437" l="1"/>
  <c r="B436"/>
  <c r="F265"/>
  <c r="H266" s="1"/>
  <c r="E266" l="1"/>
  <c r="D266"/>
  <c r="F266" s="1"/>
  <c r="H267" s="1"/>
  <c r="C438"/>
  <c r="B437"/>
  <c r="E267" l="1"/>
  <c r="D267"/>
  <c r="F267" s="1"/>
  <c r="H268" s="1"/>
  <c r="B438"/>
  <c r="C439"/>
  <c r="E268" l="1"/>
  <c r="D268"/>
  <c r="F268" s="1"/>
  <c r="H269" s="1"/>
  <c r="C440"/>
  <c r="B439"/>
  <c r="E269" l="1"/>
  <c r="D269"/>
  <c r="F269" s="1"/>
  <c r="H270" s="1"/>
  <c r="C441"/>
  <c r="B440"/>
  <c r="E270" l="1"/>
  <c r="D270"/>
  <c r="F270" s="1"/>
  <c r="H271" s="1"/>
  <c r="C442"/>
  <c r="B441"/>
  <c r="E271" l="1"/>
  <c r="D271"/>
  <c r="F271" s="1"/>
  <c r="H272" s="1"/>
  <c r="B442"/>
  <c r="C443"/>
  <c r="E272" l="1"/>
  <c r="D272"/>
  <c r="C444"/>
  <c r="B443"/>
  <c r="C445" l="1"/>
  <c r="B444"/>
  <c r="F272"/>
  <c r="H273" s="1"/>
  <c r="E273" l="1"/>
  <c r="D273"/>
  <c r="C446"/>
  <c r="B445"/>
  <c r="F273" l="1"/>
  <c r="H274" s="1"/>
  <c r="B446"/>
  <c r="C447"/>
  <c r="C448" l="1"/>
  <c r="B447"/>
  <c r="E274"/>
  <c r="D274"/>
  <c r="C449" l="1"/>
  <c r="B448"/>
  <c r="F274"/>
  <c r="H275" s="1"/>
  <c r="E275" l="1"/>
  <c r="D275"/>
  <c r="C450"/>
  <c r="B449"/>
  <c r="F275" l="1"/>
  <c r="H276" s="1"/>
  <c r="B450"/>
  <c r="C451"/>
  <c r="C452" l="1"/>
  <c r="B451"/>
  <c r="E276"/>
  <c r="D276"/>
  <c r="F276" l="1"/>
  <c r="H277" s="1"/>
  <c r="C453"/>
  <c r="B452"/>
  <c r="E277" l="1"/>
  <c r="D277"/>
  <c r="C454"/>
  <c r="B453"/>
  <c r="F277" l="1"/>
  <c r="H278" s="1"/>
  <c r="B454"/>
  <c r="C455"/>
  <c r="C456" l="1"/>
  <c r="B455"/>
  <c r="E278"/>
  <c r="D278"/>
  <c r="C457" l="1"/>
  <c r="B456"/>
  <c r="F278"/>
  <c r="H279" s="1"/>
  <c r="E279" l="1"/>
  <c r="D279"/>
  <c r="F279" s="1"/>
  <c r="H280" s="1"/>
  <c r="C458"/>
  <c r="B457"/>
  <c r="E280" l="1"/>
  <c r="D280"/>
  <c r="F280" s="1"/>
  <c r="H281" s="1"/>
  <c r="B458"/>
  <c r="C459"/>
  <c r="E281" l="1"/>
  <c r="D281"/>
  <c r="F281" s="1"/>
  <c r="H282" s="1"/>
  <c r="C460"/>
  <c r="B459"/>
  <c r="E282" l="1"/>
  <c r="D282"/>
  <c r="C461"/>
  <c r="B461" s="1"/>
  <c r="B460"/>
  <c r="F282" l="1"/>
  <c r="H283" s="1"/>
  <c r="E283" l="1"/>
  <c r="D283"/>
  <c r="F283" l="1"/>
  <c r="H284" s="1"/>
  <c r="E284" l="1"/>
  <c r="D284"/>
  <c r="F284" l="1"/>
  <c r="H285" s="1"/>
  <c r="E285" l="1"/>
  <c r="D285"/>
  <c r="F285" l="1"/>
  <c r="H286" s="1"/>
  <c r="E286" l="1"/>
  <c r="D286"/>
  <c r="F286" l="1"/>
  <c r="H287" s="1"/>
  <c r="E287" l="1"/>
  <c r="D287"/>
  <c r="F287" l="1"/>
  <c r="H288" s="1"/>
  <c r="E288" l="1"/>
  <c r="D288"/>
  <c r="F288" l="1"/>
  <c r="H289" s="1"/>
  <c r="E289" l="1"/>
  <c r="D289"/>
  <c r="F289" l="1"/>
  <c r="H290" s="1"/>
  <c r="E290" l="1"/>
  <c r="D290"/>
  <c r="F290" l="1"/>
  <c r="H291" s="1"/>
  <c r="E291" l="1"/>
  <c r="D291"/>
  <c r="F291" l="1"/>
  <c r="H292" s="1"/>
  <c r="E292" l="1"/>
  <c r="D292"/>
  <c r="F292" l="1"/>
  <c r="H293" s="1"/>
  <c r="E293" l="1"/>
  <c r="D293"/>
  <c r="F293" l="1"/>
  <c r="H294" s="1"/>
  <c r="E294" l="1"/>
  <c r="D294"/>
  <c r="F294" l="1"/>
  <c r="H295" s="1"/>
  <c r="E295" l="1"/>
  <c r="D295"/>
  <c r="F295" l="1"/>
  <c r="H296" s="1"/>
  <c r="E296" l="1"/>
  <c r="D296"/>
  <c r="F296" l="1"/>
  <c r="H297" s="1"/>
  <c r="E297" l="1"/>
  <c r="D297"/>
  <c r="F297" l="1"/>
  <c r="H298" s="1"/>
  <c r="E298" l="1"/>
  <c r="D298"/>
  <c r="F298" l="1"/>
  <c r="H299" s="1"/>
  <c r="E299" l="1"/>
  <c r="D299"/>
  <c r="F299" l="1"/>
  <c r="H300" s="1"/>
  <c r="E300" l="1"/>
  <c r="D300"/>
  <c r="F300" l="1"/>
  <c r="H301" s="1"/>
  <c r="E301" l="1"/>
  <c r="D301"/>
  <c r="F301" l="1"/>
  <c r="H302" s="1"/>
  <c r="E302" l="1"/>
  <c r="D302"/>
  <c r="F302" l="1"/>
  <c r="H303" s="1"/>
  <c r="E303" l="1"/>
  <c r="D303"/>
  <c r="F303" l="1"/>
  <c r="H304" s="1"/>
  <c r="E304" l="1"/>
  <c r="D304"/>
  <c r="F304" l="1"/>
  <c r="H305" s="1"/>
  <c r="E305" l="1"/>
  <c r="D305"/>
  <c r="F305" l="1"/>
  <c r="H306" s="1"/>
  <c r="E306" l="1"/>
  <c r="D306"/>
  <c r="F306" l="1"/>
  <c r="H307" s="1"/>
  <c r="E307" l="1"/>
  <c r="D307"/>
  <c r="F307" l="1"/>
  <c r="H308" s="1"/>
  <c r="E308" l="1"/>
  <c r="D308"/>
  <c r="F308" l="1"/>
  <c r="H309" s="1"/>
  <c r="E309" l="1"/>
  <c r="D309"/>
  <c r="F309" l="1"/>
  <c r="H310" s="1"/>
  <c r="E310" l="1"/>
  <c r="D310"/>
  <c r="F310" l="1"/>
  <c r="H311" s="1"/>
  <c r="E311" l="1"/>
  <c r="D311"/>
  <c r="F311" l="1"/>
  <c r="H312" s="1"/>
  <c r="E312" l="1"/>
  <c r="D312"/>
  <c r="F312" l="1"/>
  <c r="H313" s="1"/>
  <c r="E313" l="1"/>
  <c r="D313"/>
  <c r="F313" l="1"/>
  <c r="H314" s="1"/>
  <c r="E314" l="1"/>
  <c r="D314"/>
  <c r="F314" l="1"/>
  <c r="H315" s="1"/>
  <c r="E315" l="1"/>
  <c r="D315"/>
  <c r="F315" l="1"/>
  <c r="H316" s="1"/>
  <c r="E316" l="1"/>
  <c r="D316"/>
  <c r="F316" l="1"/>
  <c r="H317" s="1"/>
  <c r="E317" l="1"/>
  <c r="D317"/>
  <c r="F317" s="1"/>
  <c r="H318" s="1"/>
  <c r="E318" l="1"/>
  <c r="D318"/>
  <c r="F318" l="1"/>
  <c r="H319" s="1"/>
  <c r="E319" l="1"/>
  <c r="D319"/>
  <c r="F319" s="1"/>
  <c r="H320" s="1"/>
  <c r="E320" l="1"/>
  <c r="D320"/>
  <c r="F320" l="1"/>
  <c r="H321" s="1"/>
  <c r="E321" l="1"/>
  <c r="D321"/>
  <c r="F321" s="1"/>
  <c r="H322" s="1"/>
  <c r="E322" l="1"/>
  <c r="D322"/>
  <c r="F322" s="1"/>
  <c r="H323" s="1"/>
  <c r="E323" l="1"/>
  <c r="D323"/>
  <c r="F323" s="1"/>
  <c r="H324" s="1"/>
  <c r="E324" l="1"/>
  <c r="D324"/>
  <c r="F324" s="1"/>
  <c r="H325" s="1"/>
  <c r="E325" l="1"/>
  <c r="D325"/>
  <c r="F325" s="1"/>
  <c r="H326" s="1"/>
  <c r="E326" l="1"/>
  <c r="D326"/>
  <c r="F326" s="1"/>
  <c r="H327" s="1"/>
  <c r="E327" l="1"/>
  <c r="D327"/>
  <c r="F327" l="1"/>
  <c r="H328" s="1"/>
  <c r="E328" l="1"/>
  <c r="D328"/>
  <c r="F328" l="1"/>
  <c r="H329" s="1"/>
  <c r="E329" l="1"/>
  <c r="D329"/>
  <c r="F329" l="1"/>
  <c r="H330" s="1"/>
  <c r="E330" l="1"/>
  <c r="D330"/>
  <c r="F330" l="1"/>
  <c r="H331" s="1"/>
  <c r="E331" l="1"/>
  <c r="D331"/>
  <c r="F331" l="1"/>
  <c r="H332" s="1"/>
  <c r="E332" l="1"/>
  <c r="D332"/>
  <c r="F332" l="1"/>
  <c r="H333" s="1"/>
  <c r="E333" l="1"/>
  <c r="D333"/>
  <c r="F333" s="1"/>
  <c r="H334" s="1"/>
  <c r="E334" l="1"/>
  <c r="D334"/>
  <c r="F334" l="1"/>
  <c r="H335" s="1"/>
  <c r="E335" l="1"/>
  <c r="D335"/>
  <c r="F335" l="1"/>
  <c r="H336" s="1"/>
  <c r="E336" l="1"/>
  <c r="D336"/>
  <c r="F336" l="1"/>
  <c r="H337" s="1"/>
  <c r="E337" l="1"/>
  <c r="D337"/>
  <c r="F337" l="1"/>
  <c r="H338" s="1"/>
  <c r="E338" l="1"/>
  <c r="D338"/>
  <c r="F338" l="1"/>
  <c r="H339" s="1"/>
  <c r="E339" l="1"/>
  <c r="D339"/>
  <c r="F339" l="1"/>
  <c r="H340" s="1"/>
  <c r="E340" l="1"/>
  <c r="D340"/>
  <c r="F340" l="1"/>
  <c r="H341" s="1"/>
  <c r="E341" l="1"/>
  <c r="D341"/>
  <c r="F341" l="1"/>
  <c r="H342" s="1"/>
  <c r="E342" l="1"/>
  <c r="D342"/>
  <c r="F342" l="1"/>
  <c r="H343" s="1"/>
  <c r="E343" l="1"/>
  <c r="D343"/>
  <c r="F343" l="1"/>
  <c r="H344" s="1"/>
  <c r="E344" l="1"/>
  <c r="D344"/>
  <c r="F344" l="1"/>
  <c r="H345" s="1"/>
  <c r="E345" l="1"/>
  <c r="D345"/>
  <c r="F345" l="1"/>
  <c r="H346" s="1"/>
  <c r="E346" l="1"/>
  <c r="D346"/>
  <c r="F346" s="1"/>
  <c r="H347" s="1"/>
  <c r="E347" l="1"/>
  <c r="D347"/>
  <c r="F347" l="1"/>
  <c r="H348" s="1"/>
  <c r="E348" l="1"/>
  <c r="D348"/>
  <c r="F348" l="1"/>
  <c r="H349" s="1"/>
  <c r="E349" l="1"/>
  <c r="D349"/>
  <c r="F349" l="1"/>
  <c r="H350" s="1"/>
  <c r="E350" l="1"/>
  <c r="D350"/>
  <c r="F350" l="1"/>
  <c r="H351" s="1"/>
  <c r="E351" l="1"/>
  <c r="D351"/>
  <c r="F351" l="1"/>
  <c r="H352" s="1"/>
  <c r="E352" l="1"/>
  <c r="D352"/>
  <c r="F352" l="1"/>
  <c r="H353" s="1"/>
  <c r="E353" l="1"/>
  <c r="D353"/>
  <c r="F353" l="1"/>
  <c r="H354" s="1"/>
  <c r="E354" l="1"/>
  <c r="D354"/>
  <c r="F354" l="1"/>
  <c r="H355" s="1"/>
  <c r="E355" l="1"/>
  <c r="D355"/>
  <c r="F355" l="1"/>
  <c r="H356" s="1"/>
  <c r="E356" l="1"/>
  <c r="D356"/>
  <c r="F356" l="1"/>
  <c r="H357" s="1"/>
  <c r="E357" l="1"/>
  <c r="D357"/>
  <c r="F357" l="1"/>
  <c r="H358" s="1"/>
  <c r="E358" l="1"/>
  <c r="D358"/>
  <c r="F358" l="1"/>
  <c r="H359" s="1"/>
  <c r="E359" l="1"/>
  <c r="D359"/>
  <c r="F359" l="1"/>
  <c r="H360" s="1"/>
  <c r="E360" l="1"/>
  <c r="D360"/>
  <c r="F360" s="1"/>
  <c r="H361" s="1"/>
  <c r="E361" l="1"/>
  <c r="D361"/>
  <c r="F361" s="1"/>
  <c r="H362" s="1"/>
  <c r="E362" l="1"/>
  <c r="D362"/>
  <c r="F362" s="1"/>
  <c r="H363" s="1"/>
  <c r="E363" l="1"/>
  <c r="D363"/>
  <c r="F363" s="1"/>
  <c r="H364" s="1"/>
  <c r="H365" l="1"/>
  <c r="E364"/>
  <c r="D364"/>
  <c r="F364" s="1"/>
  <c r="E365" l="1"/>
  <c r="D365"/>
  <c r="F365" l="1"/>
  <c r="H366" s="1"/>
  <c r="E366" l="1"/>
  <c r="D366"/>
  <c r="F366" l="1"/>
  <c r="H367" s="1"/>
  <c r="H368" l="1"/>
  <c r="E367"/>
  <c r="D367"/>
  <c r="F367" s="1"/>
  <c r="E368" l="1"/>
  <c r="D368"/>
  <c r="F368" l="1"/>
  <c r="H369" s="1"/>
  <c r="E369" l="1"/>
  <c r="D369"/>
  <c r="F369" l="1"/>
  <c r="H370" s="1"/>
  <c r="E370" l="1"/>
  <c r="D370"/>
  <c r="F370" l="1"/>
  <c r="H371" s="1"/>
  <c r="E371" l="1"/>
  <c r="D371"/>
  <c r="F371" l="1"/>
  <c r="H372" s="1"/>
  <c r="H373" l="1"/>
  <c r="E372"/>
  <c r="D372"/>
  <c r="F372" s="1"/>
  <c r="E373" l="1"/>
  <c r="D373"/>
  <c r="F373" l="1"/>
  <c r="H374" s="1"/>
  <c r="E374" l="1"/>
  <c r="D374"/>
  <c r="F374" l="1"/>
  <c r="H375" s="1"/>
  <c r="E375" l="1"/>
  <c r="D375"/>
  <c r="F375" s="1"/>
  <c r="H376" s="1"/>
  <c r="E376" l="1"/>
  <c r="D376"/>
  <c r="F376" l="1"/>
  <c r="H377" s="1"/>
  <c r="E377" l="1"/>
  <c r="D377"/>
  <c r="F377" s="1"/>
  <c r="H378" s="1"/>
  <c r="E378" l="1"/>
  <c r="D378"/>
  <c r="F378" s="1"/>
  <c r="H379" s="1"/>
  <c r="E379" l="1"/>
  <c r="D379"/>
  <c r="F379" l="1"/>
  <c r="H380" s="1"/>
  <c r="E380" l="1"/>
  <c r="D380"/>
  <c r="F380" s="1"/>
  <c r="H381" s="1"/>
  <c r="E381" l="1"/>
  <c r="D381"/>
  <c r="F381" l="1"/>
  <c r="H382" s="1"/>
  <c r="E382" l="1"/>
  <c r="D382"/>
  <c r="F382" s="1"/>
  <c r="H383" s="1"/>
  <c r="E383" l="1"/>
  <c r="D383"/>
  <c r="F383" l="1"/>
  <c r="H384" s="1"/>
  <c r="E384" l="1"/>
  <c r="D384"/>
  <c r="F384" l="1"/>
  <c r="H385" s="1"/>
  <c r="E385" l="1"/>
  <c r="D385"/>
  <c r="F385" s="1"/>
  <c r="H386" s="1"/>
  <c r="E386" l="1"/>
  <c r="D386"/>
  <c r="F386" l="1"/>
  <c r="H387" s="1"/>
  <c r="E387" l="1"/>
  <c r="D387"/>
  <c r="F387" l="1"/>
  <c r="H388" s="1"/>
  <c r="E388" l="1"/>
  <c r="D388"/>
  <c r="F388" l="1"/>
  <c r="H389" s="1"/>
  <c r="E389" l="1"/>
  <c r="D389"/>
  <c r="F389" s="1"/>
  <c r="H390" s="1"/>
  <c r="E390" l="1"/>
  <c r="D390"/>
  <c r="F390" l="1"/>
  <c r="H391" s="1"/>
  <c r="E391" l="1"/>
  <c r="D391"/>
  <c r="F391" s="1"/>
  <c r="H392" s="1"/>
  <c r="E392" l="1"/>
  <c r="D392"/>
  <c r="F392" l="1"/>
  <c r="H393" s="1"/>
  <c r="E393" l="1"/>
  <c r="D393"/>
  <c r="F393" s="1"/>
  <c r="H394" s="1"/>
  <c r="H395" l="1"/>
  <c r="E394"/>
  <c r="D394"/>
  <c r="F394" s="1"/>
  <c r="E395" l="1"/>
  <c r="D395"/>
  <c r="F395" l="1"/>
  <c r="H396" s="1"/>
  <c r="E396" l="1"/>
  <c r="D396"/>
  <c r="F396" s="1"/>
  <c r="H397" s="1"/>
  <c r="E397" l="1"/>
  <c r="D397"/>
  <c r="F397" l="1"/>
  <c r="H398" s="1"/>
  <c r="E398" l="1"/>
  <c r="D398"/>
  <c r="F398" s="1"/>
  <c r="H399" s="1"/>
  <c r="E399" l="1"/>
  <c r="D399"/>
  <c r="F399" l="1"/>
  <c r="H400" s="1"/>
  <c r="E400" l="1"/>
  <c r="D400"/>
  <c r="F400" l="1"/>
  <c r="H401" s="1"/>
  <c r="E401" l="1"/>
  <c r="D401"/>
  <c r="F401" l="1"/>
  <c r="H402" s="1"/>
  <c r="E402" l="1"/>
  <c r="D402"/>
  <c r="F402" l="1"/>
  <c r="H403" s="1"/>
  <c r="E403" l="1"/>
  <c r="D403"/>
  <c r="F403" l="1"/>
  <c r="H404" s="1"/>
  <c r="E404" l="1"/>
  <c r="D404"/>
  <c r="F404" l="1"/>
  <c r="H405" s="1"/>
  <c r="H406" l="1"/>
  <c r="E405"/>
  <c r="D405"/>
  <c r="F405" s="1"/>
  <c r="E406" l="1"/>
  <c r="D406"/>
  <c r="F406" s="1"/>
  <c r="H407" s="1"/>
  <c r="E407" l="1"/>
  <c r="D407"/>
  <c r="F407" l="1"/>
  <c r="H408" s="1"/>
  <c r="E408" l="1"/>
  <c r="D408"/>
  <c r="F408" l="1"/>
  <c r="H409" s="1"/>
  <c r="H410" l="1"/>
  <c r="E409"/>
  <c r="D409"/>
  <c r="F409" s="1"/>
  <c r="H411" l="1"/>
  <c r="E410"/>
  <c r="D410"/>
  <c r="F410" s="1"/>
  <c r="E411" l="1"/>
  <c r="D411"/>
  <c r="F411" l="1"/>
  <c r="H412" s="1"/>
  <c r="E412" l="1"/>
  <c r="D412"/>
  <c r="F412" l="1"/>
  <c r="H413" s="1"/>
  <c r="E413" l="1"/>
  <c r="D413"/>
  <c r="F413" s="1"/>
  <c r="H414" s="1"/>
  <c r="E414" l="1"/>
  <c r="D414"/>
  <c r="F414" l="1"/>
  <c r="H415" s="1"/>
  <c r="E415" l="1"/>
  <c r="D415"/>
  <c r="F415" l="1"/>
  <c r="H416" s="1"/>
  <c r="E416" l="1"/>
  <c r="D416"/>
  <c r="F416" l="1"/>
  <c r="H417" s="1"/>
  <c r="E417" l="1"/>
  <c r="D417"/>
  <c r="F417" l="1"/>
  <c r="H418" s="1"/>
  <c r="E418" l="1"/>
  <c r="D418"/>
  <c r="F418" l="1"/>
  <c r="H419" s="1"/>
  <c r="E419" l="1"/>
  <c r="D419"/>
  <c r="F419" s="1"/>
  <c r="H420" s="1"/>
  <c r="H421" l="1"/>
  <c r="E420"/>
  <c r="D420"/>
  <c r="F420" s="1"/>
  <c r="H422" l="1"/>
  <c r="E421"/>
  <c r="D421"/>
  <c r="F421" s="1"/>
  <c r="H423" l="1"/>
  <c r="E422"/>
  <c r="D422"/>
  <c r="F422" s="1"/>
  <c r="H424" l="1"/>
  <c r="E423"/>
  <c r="D423"/>
  <c r="F423" s="1"/>
  <c r="E424" l="1"/>
  <c r="D424"/>
  <c r="F424" l="1"/>
  <c r="H425" s="1"/>
  <c r="H426" l="1"/>
  <c r="E425"/>
  <c r="D425"/>
  <c r="F425" s="1"/>
  <c r="E426" l="1"/>
  <c r="D426"/>
  <c r="F426" l="1"/>
  <c r="H427" s="1"/>
  <c r="H428" l="1"/>
  <c r="E427"/>
  <c r="D427"/>
  <c r="F427" s="1"/>
  <c r="E428" l="1"/>
  <c r="D428"/>
  <c r="F428" l="1"/>
  <c r="H429" s="1"/>
  <c r="E429" l="1"/>
  <c r="D429"/>
  <c r="F429" s="1"/>
  <c r="H430" s="1"/>
  <c r="E430" l="1"/>
  <c r="D430"/>
  <c r="F430" s="1"/>
  <c r="H431" s="1"/>
  <c r="E431" l="1"/>
  <c r="D431"/>
  <c r="F431" l="1"/>
  <c r="H432" s="1"/>
  <c r="E432" l="1"/>
  <c r="D432"/>
  <c r="F432" l="1"/>
  <c r="H433" s="1"/>
  <c r="E433" l="1"/>
  <c r="D433"/>
  <c r="F433" l="1"/>
  <c r="H434" s="1"/>
  <c r="E434" l="1"/>
  <c r="D434"/>
  <c r="F434" l="1"/>
  <c r="H435" s="1"/>
  <c r="E435" l="1"/>
  <c r="D435"/>
  <c r="F435" l="1"/>
  <c r="H436" s="1"/>
  <c r="E436" l="1"/>
  <c r="D436"/>
  <c r="F436" s="1"/>
  <c r="H437" s="1"/>
  <c r="E437" l="1"/>
  <c r="D437"/>
  <c r="F437" l="1"/>
  <c r="H438" s="1"/>
  <c r="E438" l="1"/>
  <c r="D438"/>
  <c r="F438" l="1"/>
  <c r="H439" s="1"/>
  <c r="E439" l="1"/>
  <c r="D439"/>
  <c r="F439" l="1"/>
  <c r="H440" s="1"/>
  <c r="H441" l="1"/>
  <c r="E440"/>
  <c r="D440"/>
  <c r="F440" s="1"/>
  <c r="E441" l="1"/>
  <c r="D441"/>
  <c r="F441" l="1"/>
  <c r="H442" s="1"/>
  <c r="E442" l="1"/>
  <c r="D442"/>
  <c r="F442" l="1"/>
  <c r="H443" s="1"/>
  <c r="E443" l="1"/>
  <c r="D443"/>
  <c r="F443" l="1"/>
  <c r="H444" s="1"/>
  <c r="E444" l="1"/>
  <c r="D444"/>
  <c r="F444" l="1"/>
  <c r="H445" s="1"/>
  <c r="E445" l="1"/>
  <c r="D445"/>
  <c r="F445" l="1"/>
  <c r="H446" s="1"/>
  <c r="E446" l="1"/>
  <c r="D446"/>
  <c r="F446" l="1"/>
  <c r="H447" s="1"/>
  <c r="E447" l="1"/>
  <c r="D447"/>
  <c r="F447" l="1"/>
  <c r="H448" s="1"/>
  <c r="E448" l="1"/>
  <c r="D448"/>
  <c r="F448" l="1"/>
  <c r="H449" s="1"/>
  <c r="E449" l="1"/>
  <c r="D449"/>
  <c r="F449" s="1"/>
  <c r="H450" s="1"/>
  <c r="E450" l="1"/>
  <c r="D450"/>
  <c r="F450" l="1"/>
  <c r="H451" s="1"/>
  <c r="E451" l="1"/>
  <c r="D451"/>
  <c r="F451" l="1"/>
  <c r="H452" s="1"/>
  <c r="E452" l="1"/>
  <c r="D452"/>
  <c r="F452" l="1"/>
  <c r="H453" s="1"/>
  <c r="E453" l="1"/>
  <c r="D453"/>
  <c r="F453" l="1"/>
  <c r="H454" s="1"/>
  <c r="E454" l="1"/>
  <c r="D454"/>
  <c r="F454" s="1"/>
  <c r="H455" s="1"/>
  <c r="E455" l="1"/>
  <c r="D455"/>
  <c r="F455" l="1"/>
  <c r="H456" s="1"/>
  <c r="E456" l="1"/>
  <c r="D456"/>
  <c r="F456" l="1"/>
  <c r="H457" s="1"/>
  <c r="E457" l="1"/>
  <c r="D457"/>
  <c r="F457" l="1"/>
  <c r="H458" s="1"/>
  <c r="E458" l="1"/>
  <c r="D458"/>
  <c r="F458" l="1"/>
  <c r="H459" s="1"/>
  <c r="E459" l="1"/>
  <c r="D459"/>
  <c r="F459" l="1"/>
  <c r="H460" s="1"/>
  <c r="E460" l="1"/>
  <c r="D460"/>
  <c r="F460" l="1"/>
  <c r="H461" s="1"/>
  <c r="E461" l="1"/>
  <c r="D461"/>
  <c r="F461" l="1"/>
</calcChain>
</file>

<file path=xl/sharedStrings.xml><?xml version="1.0" encoding="utf-8"?>
<sst xmlns="http://schemas.openxmlformats.org/spreadsheetml/2006/main" count="65" uniqueCount="65">
  <si>
    <t>KPIs - BUSINESS PERFORMANCE</t>
  </si>
  <si>
    <t>A</t>
  </si>
  <si>
    <t>Kupní cena (diskontována k roku 2024)</t>
  </si>
  <si>
    <t>B</t>
  </si>
  <si>
    <t>Náklady na rekonstrukci (vč. Kuchyně)</t>
  </si>
  <si>
    <t>C</t>
  </si>
  <si>
    <t>Nábytek + další vybavení bytu</t>
  </si>
  <si>
    <t>D</t>
  </si>
  <si>
    <t>Právní služby</t>
  </si>
  <si>
    <t>E</t>
  </si>
  <si>
    <t>Pořizovací cena celkem</t>
  </si>
  <si>
    <t>F</t>
  </si>
  <si>
    <t>z toho vlastní kapitál (cash out z účtu)</t>
  </si>
  <si>
    <t>Výnosnost nájmu - používám, když porovnávám potenciál nemovitosti</t>
  </si>
  <si>
    <t>G</t>
  </si>
  <si>
    <t>Měsíční  zisk z nájmu</t>
  </si>
  <si>
    <t>H</t>
  </si>
  <si>
    <t>Fond Oprav</t>
  </si>
  <si>
    <t>I</t>
  </si>
  <si>
    <t>Roční čistý zisk z nájmu (G-H)*12</t>
  </si>
  <si>
    <t>J</t>
  </si>
  <si>
    <t>Výnosnost nájmu (as if cash payment)</t>
  </si>
  <si>
    <t>Výnosnost nájmu z vlastního kapitálu - porovnatelné s úroky v bance / dluhopisy</t>
  </si>
  <si>
    <t>K</t>
  </si>
  <si>
    <t>1. rok zaplaceno na úrocích</t>
  </si>
  <si>
    <t>L</t>
  </si>
  <si>
    <t>1. rok použití vlastních peněz na splátku dluhu (23200-G)*12</t>
  </si>
  <si>
    <t>M</t>
  </si>
  <si>
    <t>Roční čistý zisk z nájmu (I-K)</t>
  </si>
  <si>
    <t>N</t>
  </si>
  <si>
    <t>Výnosnost nájmu z vlastního kapitálu (M/(F+L)*100)</t>
  </si>
  <si>
    <t>Jednorázové zhodnocení Investice rekonstrukcí</t>
  </si>
  <si>
    <t>O</t>
  </si>
  <si>
    <t>Aktuální tržní cena - dle soudního odhadce</t>
  </si>
  <si>
    <t>P</t>
  </si>
  <si>
    <t xml:space="preserve">Zhodnocení Investice p.a. </t>
  </si>
  <si>
    <t>Simulace celkové výnosnosti po 10letech (End 2034)</t>
  </si>
  <si>
    <t>Q</t>
  </si>
  <si>
    <t>Tržní cena 2034 (+4% YoY growth)</t>
  </si>
  <si>
    <t>R</t>
  </si>
  <si>
    <t>Výnosy z pronájmu (3% YoY growth)</t>
  </si>
  <si>
    <t>S</t>
  </si>
  <si>
    <t>Celkový výnos po 10 letech (Q-F-3,065mil)+R</t>
  </si>
  <si>
    <t>T</t>
  </si>
  <si>
    <t>Výnosnost investice CAGR</t>
  </si>
  <si>
    <t>Kalkulačka hypotéky</t>
  </si>
  <si>
    <t>Fix Jan 2025-Dec 2026</t>
  </si>
  <si>
    <t>Anual Interest rate</t>
  </si>
  <si>
    <t>Mortage Amount</t>
  </si>
  <si>
    <t>Life of the loan</t>
  </si>
  <si>
    <t>No. Of payments per year</t>
  </si>
  <si>
    <t>Remaining no. of Payments</t>
  </si>
  <si>
    <t>Payment Amount</t>
  </si>
  <si>
    <t>Sum of Payments</t>
  </si>
  <si>
    <t>Interest Costs</t>
  </si>
  <si>
    <t>Final Maturity (by when)</t>
  </si>
  <si>
    <t xml:space="preserve">date of Next Payment </t>
  </si>
  <si>
    <t>Payment schegule</t>
  </si>
  <si>
    <t>Date</t>
  </si>
  <si>
    <t>Pay
 no.</t>
  </si>
  <si>
    <t>Payment 
amount</t>
  </si>
  <si>
    <t>Interest</t>
  </si>
  <si>
    <t>Principal</t>
  </si>
  <si>
    <t>Extra Payment</t>
  </si>
  <si>
    <t>Loan</t>
  </si>
</sst>
</file>

<file path=xl/styles.xml><?xml version="1.0" encoding="utf-8"?>
<styleSheet xmlns="http://schemas.openxmlformats.org/spreadsheetml/2006/main">
  <numFmts count="2">
    <numFmt numFmtId="165" formatCode="0.0%"/>
    <numFmt numFmtId="166" formatCode="[$-409]d\-mmm\-yy;@"/>
  </numFmts>
  <fonts count="16"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8595B"/>
      <name val="Tahoma"/>
      <family val="2"/>
      <charset val="1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/>
    <xf numFmtId="9" fontId="2" fillId="0" borderId="0" applyFill="0" applyBorder="0" applyAlignment="0" applyProtection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9" fontId="1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right"/>
    </xf>
    <xf numFmtId="0" fontId="0" fillId="0" borderId="1" xfId="0" applyBorder="1"/>
    <xf numFmtId="3" fontId="0" fillId="0" borderId="1" xfId="0" applyNumberForma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165" fontId="3" fillId="0" borderId="1" xfId="1" applyNumberFormat="1" applyFont="1" applyBorder="1"/>
    <xf numFmtId="0" fontId="0" fillId="0" borderId="1" xfId="0" applyFont="1" applyBorder="1"/>
    <xf numFmtId="0" fontId="3" fillId="0" borderId="1" xfId="0" applyFont="1" applyFill="1" applyBorder="1"/>
    <xf numFmtId="165" fontId="3" fillId="0" borderId="1" xfId="1" applyNumberFormat="1" applyFont="1" applyFill="1" applyBorder="1"/>
    <xf numFmtId="3" fontId="0" fillId="0" borderId="0" xfId="0" applyNumberFormat="1"/>
    <xf numFmtId="165" fontId="3" fillId="0" borderId="0" xfId="1" applyNumberFormat="1" applyFont="1"/>
    <xf numFmtId="0" fontId="4" fillId="3" borderId="1" xfId="0" applyFont="1" applyFill="1" applyBorder="1"/>
    <xf numFmtId="165" fontId="4" fillId="3" borderId="1" xfId="1" applyNumberFormat="1" applyFont="1" applyFill="1" applyBorder="1"/>
    <xf numFmtId="0" fontId="7" fillId="0" borderId="0" xfId="2" applyFont="1"/>
    <xf numFmtId="0" fontId="9" fillId="0" borderId="0" xfId="3" applyFont="1" applyAlignment="1">
      <alignment horizontal="center"/>
    </xf>
    <xf numFmtId="0" fontId="9" fillId="0" borderId="0" xfId="3" applyFont="1"/>
    <xf numFmtId="0" fontId="10" fillId="0" borderId="0" xfId="3" applyFont="1"/>
    <xf numFmtId="0" fontId="9" fillId="2" borderId="2" xfId="3" applyFont="1" applyFill="1" applyBorder="1"/>
    <xf numFmtId="0" fontId="9" fillId="2" borderId="3" xfId="3" applyFont="1" applyFill="1" applyBorder="1" applyAlignment="1">
      <alignment horizontal="center"/>
    </xf>
    <xf numFmtId="0" fontId="9" fillId="2" borderId="4" xfId="3" applyFont="1" applyFill="1" applyBorder="1" applyAlignment="1">
      <alignment horizontal="right"/>
    </xf>
    <xf numFmtId="10" fontId="9" fillId="2" borderId="5" xfId="4" applyNumberFormat="1" applyFont="1" applyFill="1" applyBorder="1"/>
    <xf numFmtId="0" fontId="9" fillId="2" borderId="3" xfId="3" applyFont="1" applyFill="1" applyBorder="1"/>
    <xf numFmtId="0" fontId="9" fillId="2" borderId="4" xfId="3" applyFont="1" applyFill="1" applyBorder="1"/>
    <xf numFmtId="3" fontId="9" fillId="2" borderId="5" xfId="3" applyNumberFormat="1" applyFont="1" applyFill="1" applyBorder="1"/>
    <xf numFmtId="1" fontId="9" fillId="2" borderId="5" xfId="3" applyNumberFormat="1" applyFont="1" applyFill="1" applyBorder="1"/>
    <xf numFmtId="0" fontId="9" fillId="2" borderId="5" xfId="3" applyFont="1" applyFill="1" applyBorder="1"/>
    <xf numFmtId="166" fontId="9" fillId="2" borderId="5" xfId="3" applyNumberFormat="1" applyFont="1" applyFill="1" applyBorder="1"/>
    <xf numFmtId="0" fontId="11" fillId="0" borderId="0" xfId="3" applyFont="1"/>
    <xf numFmtId="0" fontId="9" fillId="2" borderId="5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 wrapText="1"/>
    </xf>
    <xf numFmtId="166" fontId="9" fillId="0" borderId="5" xfId="3" applyNumberFormat="1" applyFont="1" applyFill="1" applyBorder="1"/>
    <xf numFmtId="0" fontId="9" fillId="0" borderId="5" xfId="3" applyFont="1" applyFill="1" applyBorder="1" applyAlignment="1">
      <alignment horizontal="center"/>
    </xf>
    <xf numFmtId="3" fontId="9" fillId="0" borderId="5" xfId="3" applyNumberFormat="1" applyFont="1" applyFill="1" applyBorder="1"/>
    <xf numFmtId="3" fontId="9" fillId="3" borderId="5" xfId="3" applyNumberFormat="1" applyFont="1" applyFill="1" applyBorder="1"/>
    <xf numFmtId="0" fontId="9" fillId="0" borderId="5" xfId="3" applyFont="1" applyFill="1" applyBorder="1"/>
    <xf numFmtId="3" fontId="9" fillId="4" borderId="5" xfId="3" applyNumberFormat="1" applyFont="1" applyFill="1" applyBorder="1"/>
    <xf numFmtId="3" fontId="9" fillId="0" borderId="0" xfId="3" applyNumberFormat="1" applyFont="1"/>
  </cellXfs>
  <cellStyles count="10">
    <cellStyle name="Hyperlink 2" xfId="5"/>
    <cellStyle name="Normal" xfId="0" builtinId="0"/>
    <cellStyle name="Normal 2" xfId="6"/>
    <cellStyle name="Normal 2 2" xfId="3"/>
    <cellStyle name="Normal 3" xfId="7"/>
    <cellStyle name="Normal 4" xfId="8"/>
    <cellStyle name="Normal 5" xfId="2"/>
    <cellStyle name="Percent" xfId="1" builtinId="5"/>
    <cellStyle name="Percent 2" xfId="9"/>
    <cellStyle name="Percent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0"/>
  <sheetViews>
    <sheetView showGridLines="0" tabSelected="1" zoomScale="115" zoomScaleNormal="115" workbookViewId="0">
      <selection activeCell="F14" sqref="F14"/>
    </sheetView>
  </sheetViews>
  <sheetFormatPr defaultRowHeight="12.75"/>
  <cols>
    <col min="1" max="1" width="3.140625" customWidth="1"/>
    <col min="2" max="2" width="51.28515625" customWidth="1"/>
    <col min="3" max="14" width="14.28515625" customWidth="1"/>
    <col min="15" max="15" width="12.85546875" customWidth="1"/>
    <col min="16" max="16" width="12.7109375" customWidth="1"/>
    <col min="17" max="17" width="2.42578125" customWidth="1"/>
    <col min="18" max="18" width="14.42578125" customWidth="1"/>
    <col min="19" max="19" width="15.28515625" customWidth="1"/>
    <col min="20" max="23" width="9.28515625" bestFit="1" customWidth="1"/>
  </cols>
  <sheetData>
    <row r="2" spans="1:3">
      <c r="B2" s="2" t="s">
        <v>0</v>
      </c>
      <c r="C2" s="1"/>
    </row>
    <row r="3" spans="1:3">
      <c r="A3" s="3" t="s">
        <v>1</v>
      </c>
      <c r="B3" s="4" t="s">
        <v>2</v>
      </c>
      <c r="C3" s="5">
        <v>3477000</v>
      </c>
    </row>
    <row r="4" spans="1:3">
      <c r="A4" s="3" t="s">
        <v>3</v>
      </c>
      <c r="B4" s="4" t="s">
        <v>4</v>
      </c>
      <c r="C4" s="5">
        <v>447613</v>
      </c>
    </row>
    <row r="5" spans="1:3">
      <c r="A5" s="3" t="s">
        <v>5</v>
      </c>
      <c r="B5" s="4" t="s">
        <v>6</v>
      </c>
      <c r="C5" s="5">
        <f>520968-C4-C6</f>
        <v>38355</v>
      </c>
    </row>
    <row r="6" spans="1:3">
      <c r="A6" s="3" t="s">
        <v>7</v>
      </c>
      <c r="B6" s="4" t="s">
        <v>8</v>
      </c>
      <c r="C6" s="5">
        <v>35000</v>
      </c>
    </row>
    <row r="7" spans="1:3">
      <c r="A7" s="3" t="s">
        <v>9</v>
      </c>
      <c r="B7" s="6" t="s">
        <v>10</v>
      </c>
      <c r="C7" s="7">
        <f>SUM(C3:C6)</f>
        <v>3997968</v>
      </c>
    </row>
    <row r="8" spans="1:3">
      <c r="A8" s="3" t="s">
        <v>11</v>
      </c>
      <c r="B8" s="4" t="s">
        <v>12</v>
      </c>
      <c r="C8" s="5">
        <f>1000000+C6+C5+C4</f>
        <v>1520968</v>
      </c>
    </row>
    <row r="9" spans="1:3">
      <c r="A9" s="8"/>
    </row>
    <row r="10" spans="1:3">
      <c r="B10" s="9" t="s">
        <v>13</v>
      </c>
    </row>
    <row r="11" spans="1:3">
      <c r="A11" s="3" t="s">
        <v>14</v>
      </c>
      <c r="B11" s="4" t="s">
        <v>15</v>
      </c>
      <c r="C11" s="5">
        <v>15900</v>
      </c>
    </row>
    <row r="12" spans="1:3">
      <c r="A12" s="3" t="s">
        <v>16</v>
      </c>
      <c r="B12" s="4" t="s">
        <v>17</v>
      </c>
      <c r="C12" s="5">
        <v>756</v>
      </c>
    </row>
    <row r="13" spans="1:3">
      <c r="A13" s="3" t="s">
        <v>18</v>
      </c>
      <c r="B13" s="10" t="s">
        <v>19</v>
      </c>
      <c r="C13" s="11">
        <f>+(C11-C12)*12</f>
        <v>181728</v>
      </c>
    </row>
    <row r="14" spans="1:3">
      <c r="A14" s="3" t="s">
        <v>20</v>
      </c>
      <c r="B14" s="10" t="s">
        <v>21</v>
      </c>
      <c r="C14" s="12">
        <f>+C13/C7</f>
        <v>4.5455091186322655E-2</v>
      </c>
    </row>
    <row r="16" spans="1:3">
      <c r="B16" s="9" t="s">
        <v>22</v>
      </c>
    </row>
    <row r="17" spans="1:14">
      <c r="A17" s="3" t="s">
        <v>23</v>
      </c>
      <c r="B17" s="13" t="s">
        <v>24</v>
      </c>
      <c r="C17" s="5">
        <v>95700</v>
      </c>
    </row>
    <row r="18" spans="1:14">
      <c r="A18" s="3" t="s">
        <v>25</v>
      </c>
      <c r="B18" s="4" t="s">
        <v>26</v>
      </c>
      <c r="C18" s="5">
        <f>+(23200-C11)*12</f>
        <v>87600</v>
      </c>
    </row>
    <row r="19" spans="1:14">
      <c r="A19" s="3" t="s">
        <v>27</v>
      </c>
      <c r="B19" s="13" t="s">
        <v>28</v>
      </c>
      <c r="C19" s="11">
        <f>+C13-C17</f>
        <v>86028</v>
      </c>
    </row>
    <row r="20" spans="1:14">
      <c r="A20" s="3" t="s">
        <v>29</v>
      </c>
      <c r="B20" s="14" t="s">
        <v>30</v>
      </c>
      <c r="C20" s="15">
        <f>+C19/(C8+C18)</f>
        <v>5.3481108663109053E-2</v>
      </c>
    </row>
    <row r="21" spans="1:14">
      <c r="E21">
        <v>2025</v>
      </c>
      <c r="F21">
        <f>+E21+1</f>
        <v>2026</v>
      </c>
      <c r="G21">
        <f t="shared" ref="G21:N22" si="0">+F21+1</f>
        <v>2027</v>
      </c>
      <c r="H21">
        <f t="shared" si="0"/>
        <v>2028</v>
      </c>
      <c r="I21">
        <f t="shared" si="0"/>
        <v>2029</v>
      </c>
      <c r="J21">
        <f t="shared" si="0"/>
        <v>2030</v>
      </c>
      <c r="K21">
        <f t="shared" si="0"/>
        <v>2031</v>
      </c>
      <c r="L21">
        <f t="shared" si="0"/>
        <v>2032</v>
      </c>
      <c r="M21">
        <f t="shared" si="0"/>
        <v>2033</v>
      </c>
      <c r="N21">
        <f t="shared" si="0"/>
        <v>2034</v>
      </c>
    </row>
    <row r="22" spans="1:14">
      <c r="B22" s="9" t="s">
        <v>31</v>
      </c>
      <c r="E22">
        <v>1</v>
      </c>
      <c r="F22">
        <f>+E22+1</f>
        <v>2</v>
      </c>
      <c r="G22">
        <f t="shared" si="0"/>
        <v>3</v>
      </c>
      <c r="H22">
        <f t="shared" si="0"/>
        <v>4</v>
      </c>
      <c r="I22">
        <f t="shared" si="0"/>
        <v>5</v>
      </c>
      <c r="J22">
        <f t="shared" si="0"/>
        <v>6</v>
      </c>
      <c r="K22">
        <f t="shared" si="0"/>
        <v>7</v>
      </c>
      <c r="L22">
        <f t="shared" si="0"/>
        <v>8</v>
      </c>
      <c r="M22">
        <f>+L22+1</f>
        <v>9</v>
      </c>
      <c r="N22">
        <f t="shared" si="0"/>
        <v>10</v>
      </c>
    </row>
    <row r="23" spans="1:14">
      <c r="A23" s="3" t="s">
        <v>32</v>
      </c>
      <c r="B23" s="4" t="s">
        <v>33</v>
      </c>
      <c r="C23" s="5">
        <v>4670000</v>
      </c>
      <c r="E23" s="16">
        <f>+C23*1.04</f>
        <v>4856800</v>
      </c>
      <c r="F23" s="16">
        <f>+E23*1.04</f>
        <v>5051072</v>
      </c>
      <c r="G23" s="16">
        <f t="shared" ref="G23:N23" si="1">+F23*1.04</f>
        <v>5253114.88</v>
      </c>
      <c r="H23" s="16">
        <f t="shared" si="1"/>
        <v>5463239.4752000002</v>
      </c>
      <c r="I23" s="16">
        <f t="shared" si="1"/>
        <v>5681769.0542080002</v>
      </c>
      <c r="J23" s="16">
        <f t="shared" si="1"/>
        <v>5909039.8163763201</v>
      </c>
      <c r="K23" s="16">
        <f t="shared" si="1"/>
        <v>6145401.4090313734</v>
      </c>
      <c r="L23" s="16">
        <f t="shared" si="1"/>
        <v>6391217.4653926287</v>
      </c>
      <c r="M23" s="16">
        <f t="shared" si="1"/>
        <v>6646866.1640083343</v>
      </c>
      <c r="N23" s="16">
        <f t="shared" si="1"/>
        <v>6912740.8105686679</v>
      </c>
    </row>
    <row r="24" spans="1:14">
      <c r="A24" s="3" t="s">
        <v>34</v>
      </c>
      <c r="B24" s="10" t="s">
        <v>35</v>
      </c>
      <c r="C24" s="12">
        <f>+(C23-C7)/C7</f>
        <v>0.16809339144285296</v>
      </c>
      <c r="E24" s="16">
        <f>+C13</f>
        <v>181728</v>
      </c>
      <c r="F24" s="16">
        <f>+E24*1.03</f>
        <v>187179.84</v>
      </c>
      <c r="G24" s="16">
        <f t="shared" ref="G24:N24" si="2">+F24*1.03</f>
        <v>192795.2352</v>
      </c>
      <c r="H24" s="16">
        <f t="shared" si="2"/>
        <v>198579.092256</v>
      </c>
      <c r="I24" s="16">
        <f t="shared" si="2"/>
        <v>204536.46502368001</v>
      </c>
      <c r="J24" s="16">
        <f t="shared" si="2"/>
        <v>210672.55897439041</v>
      </c>
      <c r="K24" s="16">
        <f t="shared" si="2"/>
        <v>216992.73574362212</v>
      </c>
      <c r="L24" s="16">
        <f t="shared" si="2"/>
        <v>223502.5178159308</v>
      </c>
      <c r="M24" s="16">
        <f t="shared" si="2"/>
        <v>230207.59335040872</v>
      </c>
      <c r="N24" s="16">
        <f t="shared" si="2"/>
        <v>237113.82115092099</v>
      </c>
    </row>
    <row r="25" spans="1:14">
      <c r="A25" s="8"/>
      <c r="B25" s="1"/>
      <c r="C25" s="17"/>
    </row>
    <row r="26" spans="1:14">
      <c r="B26" s="9" t="s">
        <v>36</v>
      </c>
    </row>
    <row r="27" spans="1:14">
      <c r="A27" s="3" t="s">
        <v>37</v>
      </c>
      <c r="B27" s="4" t="s">
        <v>38</v>
      </c>
      <c r="C27" s="5">
        <f>+N23</f>
        <v>6912740.8105686679</v>
      </c>
    </row>
    <row r="28" spans="1:14">
      <c r="A28" s="3" t="s">
        <v>39</v>
      </c>
      <c r="B28" s="4" t="s">
        <v>40</v>
      </c>
      <c r="C28" s="5">
        <f>+SUM(E24:N24)</f>
        <v>2083307.8595149529</v>
      </c>
    </row>
    <row r="29" spans="1:14">
      <c r="A29" s="3" t="s">
        <v>41</v>
      </c>
      <c r="B29" s="4" t="s">
        <v>42</v>
      </c>
      <c r="C29" s="5">
        <f>+C27-C8-3064730+C28</f>
        <v>4410350.6700836206</v>
      </c>
    </row>
    <row r="30" spans="1:14">
      <c r="A30" s="3" t="s">
        <v>43</v>
      </c>
      <c r="B30" s="18" t="s">
        <v>44</v>
      </c>
      <c r="C30" s="19">
        <f>+((C27+C29)/C8)^(1/10)-1</f>
        <v>0.22231880672279081</v>
      </c>
    </row>
  </sheetData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461"/>
  <sheetViews>
    <sheetView showGridLines="0" workbookViewId="0">
      <selection activeCell="B53" sqref="B53"/>
    </sheetView>
  </sheetViews>
  <sheetFormatPr defaultColWidth="12.5703125" defaultRowHeight="11.25"/>
  <cols>
    <col min="1" max="1" width="3.7109375" style="22" customWidth="1"/>
    <col min="2" max="2" width="9.7109375" style="22" customWidth="1"/>
    <col min="3" max="3" width="6.42578125" style="21" customWidth="1"/>
    <col min="4" max="4" width="9.7109375" style="22" customWidth="1"/>
    <col min="5" max="5" width="11" style="22" customWidth="1"/>
    <col min="6" max="6" width="12.5703125" style="22"/>
    <col min="7" max="7" width="13.7109375" style="22" customWidth="1"/>
    <col min="8" max="8" width="12.5703125" style="22"/>
    <col min="9" max="9" width="3.85546875" style="22" customWidth="1"/>
    <col min="10" max="16384" width="12.5703125" style="22"/>
  </cols>
  <sheetData>
    <row r="1" spans="2:8" ht="18.75">
      <c r="B1" s="20" t="s">
        <v>45</v>
      </c>
    </row>
    <row r="2" spans="2:8" ht="10.5" customHeight="1">
      <c r="B2" s="20"/>
    </row>
    <row r="3" spans="2:8">
      <c r="B3" s="23" t="s">
        <v>46</v>
      </c>
    </row>
    <row r="4" spans="2:8">
      <c r="B4" s="24"/>
      <c r="C4" s="25"/>
      <c r="D4" s="26" t="s">
        <v>47</v>
      </c>
      <c r="E4" s="27">
        <v>0.04</v>
      </c>
      <c r="F4" s="24"/>
      <c r="G4" s="28"/>
      <c r="H4" s="29"/>
    </row>
    <row r="5" spans="2:8">
      <c r="B5" s="24"/>
      <c r="C5" s="25"/>
      <c r="D5" s="26" t="s">
        <v>48</v>
      </c>
      <c r="E5" s="30">
        <v>2476107.9262857283</v>
      </c>
      <c r="F5" s="24"/>
      <c r="G5" s="28"/>
      <c r="H5" s="29"/>
    </row>
    <row r="6" spans="2:8">
      <c r="B6" s="24"/>
      <c r="C6" s="25"/>
      <c r="D6" s="26" t="s">
        <v>49</v>
      </c>
      <c r="E6" s="31">
        <v>10</v>
      </c>
      <c r="F6" s="24"/>
      <c r="G6" s="28"/>
      <c r="H6" s="29"/>
    </row>
    <row r="7" spans="2:8">
      <c r="B7" s="24"/>
      <c r="C7" s="25"/>
      <c r="D7" s="26" t="s">
        <v>50</v>
      </c>
      <c r="E7" s="32">
        <v>12</v>
      </c>
      <c r="F7" s="24"/>
      <c r="G7" s="28"/>
      <c r="H7" s="29"/>
    </row>
    <row r="8" spans="2:8">
      <c r="B8" s="24"/>
      <c r="C8" s="25"/>
      <c r="D8" s="26" t="s">
        <v>51</v>
      </c>
      <c r="E8" s="32">
        <f>ROUNDDOWN(+DAYS360(E13,E12)/30,0)</f>
        <v>132</v>
      </c>
      <c r="F8" s="24"/>
      <c r="G8" s="28"/>
      <c r="H8" s="29"/>
    </row>
    <row r="9" spans="2:8">
      <c r="B9" s="24"/>
      <c r="C9" s="25"/>
      <c r="D9" s="26" t="s">
        <v>52</v>
      </c>
      <c r="E9" s="30">
        <f>-PMT(E4/E7,E8,E5,0)</f>
        <v>23217.651515151512</v>
      </c>
      <c r="F9" s="24"/>
      <c r="G9" s="28"/>
      <c r="H9" s="29"/>
    </row>
    <row r="10" spans="2:8">
      <c r="B10" s="24"/>
      <c r="C10" s="25"/>
      <c r="D10" s="26" t="s">
        <v>53</v>
      </c>
      <c r="E10" s="30">
        <f>E9*E8</f>
        <v>3064729.9999999995</v>
      </c>
      <c r="F10" s="24"/>
      <c r="G10" s="28"/>
      <c r="H10" s="29"/>
    </row>
    <row r="11" spans="2:8">
      <c r="B11" s="24"/>
      <c r="C11" s="25"/>
      <c r="D11" s="26" t="s">
        <v>54</v>
      </c>
      <c r="E11" s="30">
        <f>E10-E5</f>
        <v>588622.07371427119</v>
      </c>
      <c r="F11" s="24"/>
      <c r="G11" s="28"/>
      <c r="H11" s="29"/>
    </row>
    <row r="12" spans="2:8">
      <c r="B12" s="24"/>
      <c r="C12" s="25"/>
      <c r="D12" s="26" t="s">
        <v>55</v>
      </c>
      <c r="E12" s="33">
        <v>49674</v>
      </c>
      <c r="F12" s="24"/>
      <c r="G12" s="28"/>
      <c r="H12" s="29"/>
    </row>
    <row r="13" spans="2:8" ht="10.5" customHeight="1">
      <c r="B13" s="24"/>
      <c r="C13" s="25"/>
      <c r="D13" s="26" t="s">
        <v>56</v>
      </c>
      <c r="E13" s="33">
        <v>45658</v>
      </c>
      <c r="F13" s="24"/>
      <c r="G13" s="28"/>
      <c r="H13" s="29"/>
    </row>
    <row r="14" spans="2:8" ht="6" customHeight="1"/>
    <row r="15" spans="2:8">
      <c r="B15" s="34" t="s">
        <v>57</v>
      </c>
    </row>
    <row r="16" spans="2:8" ht="22.5">
      <c r="B16" s="35" t="s">
        <v>58</v>
      </c>
      <c r="C16" s="36" t="s">
        <v>59</v>
      </c>
      <c r="D16" s="36" t="s">
        <v>60</v>
      </c>
      <c r="E16" s="35" t="s">
        <v>61</v>
      </c>
      <c r="F16" s="35" t="s">
        <v>62</v>
      </c>
      <c r="G16" s="35" t="s">
        <v>63</v>
      </c>
      <c r="H16" s="35" t="s">
        <v>64</v>
      </c>
    </row>
    <row r="17" spans="2:8" ht="12.75" customHeight="1">
      <c r="B17" s="37">
        <f>EDATE($E$13,C17)</f>
        <v>45658</v>
      </c>
      <c r="C17" s="38">
        <v>0</v>
      </c>
      <c r="D17" s="39">
        <f t="shared" ref="D17:D80" si="0">+IF($E$9&lt;H17+(H17*($E$4/$E$7)),$E$9,H17+(H17*($E$4/$E$7)))</f>
        <v>23217.651515151512</v>
      </c>
      <c r="E17" s="40">
        <f t="shared" ref="E17:E80" si="1">H17*($E$4/$E$7)</f>
        <v>8253.6930876190945</v>
      </c>
      <c r="F17" s="39">
        <f t="shared" ref="F17:F80" si="2">D17-E17</f>
        <v>14963.958427532418</v>
      </c>
      <c r="G17" s="41"/>
      <c r="H17" s="39">
        <f>E5</f>
        <v>2476107.9262857283</v>
      </c>
    </row>
    <row r="18" spans="2:8" ht="12.75" customHeight="1">
      <c r="B18" s="37">
        <f t="shared" ref="B18:B81" si="3">EDATE($E$13,C18)</f>
        <v>45689</v>
      </c>
      <c r="C18" s="38">
        <v>1</v>
      </c>
      <c r="D18" s="39">
        <f t="shared" si="0"/>
        <v>23217.651515151512</v>
      </c>
      <c r="E18" s="40">
        <f t="shared" si="1"/>
        <v>8203.8132261939863</v>
      </c>
      <c r="F18" s="39">
        <f t="shared" si="2"/>
        <v>15013.838288957526</v>
      </c>
      <c r="G18" s="41"/>
      <c r="H18" s="39">
        <f t="shared" ref="H18:H81" si="4">H17-F17-G17</f>
        <v>2461143.9678581958</v>
      </c>
    </row>
    <row r="19" spans="2:8" ht="12.75" customHeight="1">
      <c r="B19" s="37">
        <f t="shared" si="3"/>
        <v>45717</v>
      </c>
      <c r="C19" s="38">
        <f t="shared" ref="C19:C82" si="5">+C18+1</f>
        <v>2</v>
      </c>
      <c r="D19" s="39">
        <f t="shared" si="0"/>
        <v>23217.651515151512</v>
      </c>
      <c r="E19" s="40">
        <f t="shared" si="1"/>
        <v>8153.7670985641271</v>
      </c>
      <c r="F19" s="39">
        <f t="shared" si="2"/>
        <v>15063.884416587385</v>
      </c>
      <c r="G19" s="41"/>
      <c r="H19" s="39">
        <f t="shared" si="4"/>
        <v>2446130.1295692381</v>
      </c>
    </row>
    <row r="20" spans="2:8" ht="12.75" customHeight="1">
      <c r="B20" s="37">
        <f t="shared" si="3"/>
        <v>45748</v>
      </c>
      <c r="C20" s="38">
        <f t="shared" si="5"/>
        <v>3</v>
      </c>
      <c r="D20" s="39">
        <f t="shared" si="0"/>
        <v>23217.651515151512</v>
      </c>
      <c r="E20" s="40">
        <f t="shared" si="1"/>
        <v>8103.5541505088368</v>
      </c>
      <c r="F20" s="39">
        <f t="shared" si="2"/>
        <v>15114.097364642676</v>
      </c>
      <c r="G20" s="41"/>
      <c r="H20" s="39">
        <f t="shared" si="4"/>
        <v>2431066.2451526509</v>
      </c>
    </row>
    <row r="21" spans="2:8" ht="12.75" customHeight="1">
      <c r="B21" s="37">
        <f t="shared" si="3"/>
        <v>45778</v>
      </c>
      <c r="C21" s="38">
        <f t="shared" si="5"/>
        <v>4</v>
      </c>
      <c r="D21" s="39">
        <f t="shared" si="0"/>
        <v>23217.651515151512</v>
      </c>
      <c r="E21" s="40">
        <f t="shared" si="1"/>
        <v>8053.1738259600279</v>
      </c>
      <c r="F21" s="39">
        <f t="shared" si="2"/>
        <v>15164.477689191484</v>
      </c>
      <c r="G21" s="41"/>
      <c r="H21" s="39">
        <f t="shared" si="4"/>
        <v>2415952.1477880082</v>
      </c>
    </row>
    <row r="22" spans="2:8" ht="12.75" customHeight="1">
      <c r="B22" s="37">
        <f t="shared" si="3"/>
        <v>45809</v>
      </c>
      <c r="C22" s="38">
        <f t="shared" si="5"/>
        <v>5</v>
      </c>
      <c r="D22" s="39">
        <f t="shared" si="0"/>
        <v>23217.651515151512</v>
      </c>
      <c r="E22" s="40">
        <f t="shared" si="1"/>
        <v>8002.6255669960556</v>
      </c>
      <c r="F22" s="39">
        <f t="shared" si="2"/>
        <v>15215.025948155457</v>
      </c>
      <c r="G22" s="41"/>
      <c r="H22" s="39">
        <f t="shared" si="4"/>
        <v>2400787.6700988165</v>
      </c>
    </row>
    <row r="23" spans="2:8" ht="12.75" customHeight="1">
      <c r="B23" s="37">
        <f t="shared" si="3"/>
        <v>45839</v>
      </c>
      <c r="C23" s="38">
        <f t="shared" si="5"/>
        <v>6</v>
      </c>
      <c r="D23" s="39">
        <f t="shared" si="0"/>
        <v>23217.651515151512</v>
      </c>
      <c r="E23" s="40">
        <f t="shared" si="1"/>
        <v>7951.9088138355364</v>
      </c>
      <c r="F23" s="39">
        <f t="shared" si="2"/>
        <v>15265.742701315976</v>
      </c>
      <c r="G23" s="41"/>
      <c r="H23" s="39">
        <f t="shared" si="4"/>
        <v>2385572.6441506608</v>
      </c>
    </row>
    <row r="24" spans="2:8" ht="12.75" customHeight="1">
      <c r="B24" s="37">
        <f t="shared" si="3"/>
        <v>45870</v>
      </c>
      <c r="C24" s="38">
        <f t="shared" si="5"/>
        <v>7</v>
      </c>
      <c r="D24" s="39">
        <f t="shared" si="0"/>
        <v>23217.651515151512</v>
      </c>
      <c r="E24" s="40">
        <f t="shared" si="1"/>
        <v>7901.0230048311505</v>
      </c>
      <c r="F24" s="39">
        <f t="shared" si="2"/>
        <v>15316.628510320363</v>
      </c>
      <c r="G24" s="41"/>
      <c r="H24" s="39">
        <f t="shared" si="4"/>
        <v>2370306.9014493451</v>
      </c>
    </row>
    <row r="25" spans="2:8" ht="12.75" customHeight="1">
      <c r="B25" s="37">
        <f t="shared" si="3"/>
        <v>45901</v>
      </c>
      <c r="C25" s="38">
        <f t="shared" si="5"/>
        <v>8</v>
      </c>
      <c r="D25" s="39">
        <f t="shared" si="0"/>
        <v>23217.651515151512</v>
      </c>
      <c r="E25" s="40">
        <f t="shared" si="1"/>
        <v>7849.9675764634158</v>
      </c>
      <c r="F25" s="39">
        <f t="shared" si="2"/>
        <v>15367.683938688097</v>
      </c>
      <c r="G25" s="41"/>
      <c r="H25" s="39">
        <f t="shared" si="4"/>
        <v>2354990.2729390245</v>
      </c>
    </row>
    <row r="26" spans="2:8" ht="12.75" customHeight="1">
      <c r="B26" s="37">
        <f t="shared" si="3"/>
        <v>45931</v>
      </c>
      <c r="C26" s="38">
        <f t="shared" si="5"/>
        <v>9</v>
      </c>
      <c r="D26" s="39">
        <f t="shared" si="0"/>
        <v>23217.651515151512</v>
      </c>
      <c r="E26" s="40">
        <f t="shared" si="1"/>
        <v>7798.7419633344552</v>
      </c>
      <c r="F26" s="39">
        <f t="shared" si="2"/>
        <v>15418.909551817058</v>
      </c>
      <c r="G26" s="41"/>
      <c r="H26" s="39">
        <f t="shared" si="4"/>
        <v>2339622.5890003364</v>
      </c>
    </row>
    <row r="27" spans="2:8" ht="12.75" customHeight="1">
      <c r="B27" s="37">
        <f t="shared" si="3"/>
        <v>45962</v>
      </c>
      <c r="C27" s="38">
        <f t="shared" si="5"/>
        <v>10</v>
      </c>
      <c r="D27" s="39">
        <f t="shared" si="0"/>
        <v>23217.651515151512</v>
      </c>
      <c r="E27" s="40">
        <f t="shared" si="1"/>
        <v>7747.3455981617317</v>
      </c>
      <c r="F27" s="39">
        <f t="shared" si="2"/>
        <v>15470.305916989781</v>
      </c>
      <c r="G27" s="41"/>
      <c r="H27" s="39">
        <f t="shared" si="4"/>
        <v>2324203.6794485194</v>
      </c>
    </row>
    <row r="28" spans="2:8" ht="12.75" customHeight="1">
      <c r="B28" s="37">
        <f t="shared" si="3"/>
        <v>45992</v>
      </c>
      <c r="C28" s="38">
        <f t="shared" si="5"/>
        <v>11</v>
      </c>
      <c r="D28" s="39">
        <f t="shared" si="0"/>
        <v>23217.651515151512</v>
      </c>
      <c r="E28" s="40">
        <f t="shared" si="1"/>
        <v>7695.7779117717664</v>
      </c>
      <c r="F28" s="39">
        <f t="shared" si="2"/>
        <v>15521.873603379747</v>
      </c>
      <c r="G28" s="41"/>
      <c r="H28" s="39">
        <f t="shared" si="4"/>
        <v>2308733.3735315297</v>
      </c>
    </row>
    <row r="29" spans="2:8" ht="12.75" customHeight="1">
      <c r="B29" s="37">
        <f t="shared" si="3"/>
        <v>46023</v>
      </c>
      <c r="C29" s="38">
        <f t="shared" si="5"/>
        <v>12</v>
      </c>
      <c r="D29" s="39">
        <f t="shared" si="0"/>
        <v>23217.651515151512</v>
      </c>
      <c r="E29" s="42">
        <f t="shared" si="1"/>
        <v>7644.038333093833</v>
      </c>
      <c r="F29" s="39">
        <f t="shared" si="2"/>
        <v>15573.613182057679</v>
      </c>
      <c r="G29" s="41"/>
      <c r="H29" s="39">
        <f t="shared" si="4"/>
        <v>2293211.4999281499</v>
      </c>
    </row>
    <row r="30" spans="2:8" ht="12.75" customHeight="1">
      <c r="B30" s="37">
        <f t="shared" si="3"/>
        <v>46054</v>
      </c>
      <c r="C30" s="38">
        <f t="shared" si="5"/>
        <v>13</v>
      </c>
      <c r="D30" s="39">
        <f t="shared" si="0"/>
        <v>23217.651515151512</v>
      </c>
      <c r="E30" s="42">
        <f t="shared" si="1"/>
        <v>7592.1262891536417</v>
      </c>
      <c r="F30" s="39">
        <f t="shared" si="2"/>
        <v>15625.52522599787</v>
      </c>
      <c r="G30" s="41"/>
      <c r="H30" s="39">
        <f t="shared" si="4"/>
        <v>2277637.8867460922</v>
      </c>
    </row>
    <row r="31" spans="2:8">
      <c r="B31" s="37">
        <f t="shared" si="3"/>
        <v>46082</v>
      </c>
      <c r="C31" s="38">
        <f t="shared" si="5"/>
        <v>14</v>
      </c>
      <c r="D31" s="39">
        <f t="shared" si="0"/>
        <v>23217.651515151512</v>
      </c>
      <c r="E31" s="42">
        <f t="shared" si="1"/>
        <v>7540.041205066982</v>
      </c>
      <c r="F31" s="39">
        <f t="shared" si="2"/>
        <v>15677.61031008453</v>
      </c>
      <c r="G31" s="41"/>
      <c r="H31" s="39">
        <f t="shared" si="4"/>
        <v>2262012.3615200943</v>
      </c>
    </row>
    <row r="32" spans="2:8">
      <c r="B32" s="37">
        <f t="shared" si="3"/>
        <v>46113</v>
      </c>
      <c r="C32" s="38">
        <f t="shared" si="5"/>
        <v>15</v>
      </c>
      <c r="D32" s="39">
        <f t="shared" si="0"/>
        <v>23217.651515151512</v>
      </c>
      <c r="E32" s="42">
        <f t="shared" si="1"/>
        <v>7487.7825040333664</v>
      </c>
      <c r="F32" s="39">
        <f t="shared" si="2"/>
        <v>15729.869011118146</v>
      </c>
      <c r="G32" s="41"/>
      <c r="H32" s="39">
        <f t="shared" si="4"/>
        <v>2246334.7512100097</v>
      </c>
    </row>
    <row r="33" spans="2:8">
      <c r="B33" s="37">
        <f t="shared" si="3"/>
        <v>46143</v>
      </c>
      <c r="C33" s="38">
        <f t="shared" si="5"/>
        <v>16</v>
      </c>
      <c r="D33" s="39">
        <f t="shared" si="0"/>
        <v>23217.651515151512</v>
      </c>
      <c r="E33" s="42">
        <f t="shared" si="1"/>
        <v>7435.3496073296392</v>
      </c>
      <c r="F33" s="39">
        <f t="shared" si="2"/>
        <v>15782.301907821873</v>
      </c>
      <c r="G33" s="41"/>
      <c r="H33" s="39">
        <f t="shared" si="4"/>
        <v>2230604.8821988916</v>
      </c>
    </row>
    <row r="34" spans="2:8">
      <c r="B34" s="37">
        <f t="shared" si="3"/>
        <v>46174</v>
      </c>
      <c r="C34" s="38">
        <f t="shared" si="5"/>
        <v>17</v>
      </c>
      <c r="D34" s="39">
        <f t="shared" si="0"/>
        <v>23217.651515151512</v>
      </c>
      <c r="E34" s="42">
        <f t="shared" si="1"/>
        <v>7382.7419343035654</v>
      </c>
      <c r="F34" s="39">
        <f t="shared" si="2"/>
        <v>15834.909580847947</v>
      </c>
      <c r="G34" s="41"/>
      <c r="H34" s="39">
        <f t="shared" si="4"/>
        <v>2214822.5802910696</v>
      </c>
    </row>
    <row r="35" spans="2:8">
      <c r="B35" s="37">
        <f t="shared" si="3"/>
        <v>46204</v>
      </c>
      <c r="C35" s="38">
        <f t="shared" si="5"/>
        <v>18</v>
      </c>
      <c r="D35" s="39">
        <f t="shared" si="0"/>
        <v>23217.651515151512</v>
      </c>
      <c r="E35" s="42">
        <f t="shared" si="1"/>
        <v>7329.9589023674071</v>
      </c>
      <c r="F35" s="39">
        <f t="shared" si="2"/>
        <v>15887.692612784105</v>
      </c>
      <c r="G35" s="41"/>
      <c r="H35" s="39">
        <f t="shared" si="4"/>
        <v>2198987.6707102219</v>
      </c>
    </row>
    <row r="36" spans="2:8">
      <c r="B36" s="37">
        <f t="shared" si="3"/>
        <v>46235</v>
      </c>
      <c r="C36" s="38">
        <f t="shared" si="5"/>
        <v>19</v>
      </c>
      <c r="D36" s="39">
        <f t="shared" si="0"/>
        <v>23217.651515151512</v>
      </c>
      <c r="E36" s="42">
        <f t="shared" si="1"/>
        <v>7276.9999269914597</v>
      </c>
      <c r="F36" s="39">
        <f t="shared" si="2"/>
        <v>15940.651588160054</v>
      </c>
      <c r="G36" s="41"/>
      <c r="H36" s="39">
        <f t="shared" si="4"/>
        <v>2183099.9780974379</v>
      </c>
    </row>
    <row r="37" spans="2:8">
      <c r="B37" s="37">
        <f t="shared" si="3"/>
        <v>46266</v>
      </c>
      <c r="C37" s="38">
        <f t="shared" si="5"/>
        <v>20</v>
      </c>
      <c r="D37" s="39">
        <f t="shared" si="0"/>
        <v>23217.651515151512</v>
      </c>
      <c r="E37" s="42">
        <f t="shared" si="1"/>
        <v>7223.8644216975936</v>
      </c>
      <c r="F37" s="39">
        <f t="shared" si="2"/>
        <v>15993.787093453919</v>
      </c>
      <c r="G37" s="41"/>
      <c r="H37" s="39">
        <f t="shared" si="4"/>
        <v>2167159.3265092778</v>
      </c>
    </row>
    <row r="38" spans="2:8">
      <c r="B38" s="37">
        <f t="shared" si="3"/>
        <v>46296</v>
      </c>
      <c r="C38" s="38">
        <f t="shared" si="5"/>
        <v>21</v>
      </c>
      <c r="D38" s="39">
        <f t="shared" si="0"/>
        <v>23217.651515151512</v>
      </c>
      <c r="E38" s="42">
        <f t="shared" si="1"/>
        <v>7170.5517980527466</v>
      </c>
      <c r="F38" s="39">
        <f t="shared" si="2"/>
        <v>16047.099717098765</v>
      </c>
      <c r="G38" s="41"/>
      <c r="H38" s="39">
        <f t="shared" si="4"/>
        <v>2151165.5394158238</v>
      </c>
    </row>
    <row r="39" spans="2:8">
      <c r="B39" s="37">
        <f t="shared" si="3"/>
        <v>46327</v>
      </c>
      <c r="C39" s="38">
        <f t="shared" si="5"/>
        <v>22</v>
      </c>
      <c r="D39" s="39">
        <f t="shared" si="0"/>
        <v>23217.651515151512</v>
      </c>
      <c r="E39" s="42">
        <f t="shared" si="1"/>
        <v>7117.0614656624175</v>
      </c>
      <c r="F39" s="39">
        <f t="shared" si="2"/>
        <v>16100.590049489096</v>
      </c>
      <c r="G39" s="41"/>
      <c r="H39" s="39">
        <f t="shared" si="4"/>
        <v>2135118.439698725</v>
      </c>
    </row>
    <row r="40" spans="2:8">
      <c r="B40" s="37">
        <f t="shared" si="3"/>
        <v>46357</v>
      </c>
      <c r="C40" s="38">
        <f t="shared" si="5"/>
        <v>23</v>
      </c>
      <c r="D40" s="39">
        <f t="shared" si="0"/>
        <v>23217.651515151512</v>
      </c>
      <c r="E40" s="42">
        <f t="shared" si="1"/>
        <v>7063.3928321641206</v>
      </c>
      <c r="F40" s="39">
        <f t="shared" si="2"/>
        <v>16154.258682987391</v>
      </c>
      <c r="G40" s="41"/>
      <c r="H40" s="39">
        <f t="shared" si="4"/>
        <v>2119017.8496492361</v>
      </c>
    </row>
    <row r="41" spans="2:8">
      <c r="B41" s="37">
        <f t="shared" si="3"/>
        <v>46388</v>
      </c>
      <c r="C41" s="38">
        <f t="shared" si="5"/>
        <v>24</v>
      </c>
      <c r="D41" s="39">
        <f t="shared" si="0"/>
        <v>23217.651515151512</v>
      </c>
      <c r="E41" s="39">
        <f t="shared" si="1"/>
        <v>7009.5453032208297</v>
      </c>
      <c r="F41" s="39">
        <f t="shared" si="2"/>
        <v>16208.106211930683</v>
      </c>
      <c r="G41" s="41"/>
      <c r="H41" s="39">
        <f t="shared" si="4"/>
        <v>2102863.5909662489</v>
      </c>
    </row>
    <row r="42" spans="2:8">
      <c r="B42" s="37">
        <f t="shared" si="3"/>
        <v>46419</v>
      </c>
      <c r="C42" s="38">
        <f t="shared" si="5"/>
        <v>25</v>
      </c>
      <c r="D42" s="39">
        <f t="shared" si="0"/>
        <v>23217.651515151512</v>
      </c>
      <c r="E42" s="39">
        <f t="shared" si="1"/>
        <v>6955.5182825143938</v>
      </c>
      <c r="F42" s="39">
        <f t="shared" si="2"/>
        <v>16262.133232637119</v>
      </c>
      <c r="G42" s="41"/>
      <c r="H42" s="39">
        <f t="shared" si="4"/>
        <v>2086655.4847543181</v>
      </c>
    </row>
    <row r="43" spans="2:8">
      <c r="B43" s="37">
        <f t="shared" si="3"/>
        <v>46447</v>
      </c>
      <c r="C43" s="38">
        <f t="shared" si="5"/>
        <v>26</v>
      </c>
      <c r="D43" s="39">
        <f t="shared" si="0"/>
        <v>23217.651515151512</v>
      </c>
      <c r="E43" s="39">
        <f t="shared" si="1"/>
        <v>6901.3111717389374</v>
      </c>
      <c r="F43" s="39">
        <f t="shared" si="2"/>
        <v>16316.340343412576</v>
      </c>
      <c r="G43" s="41"/>
      <c r="H43" s="39">
        <f t="shared" si="4"/>
        <v>2070393.3515216811</v>
      </c>
    </row>
    <row r="44" spans="2:8">
      <c r="B44" s="37">
        <f t="shared" si="3"/>
        <v>46478</v>
      </c>
      <c r="C44" s="38">
        <f t="shared" si="5"/>
        <v>27</v>
      </c>
      <c r="D44" s="39">
        <f t="shared" si="0"/>
        <v>23217.651515151512</v>
      </c>
      <c r="E44" s="39">
        <f t="shared" si="1"/>
        <v>6846.9233705942288</v>
      </c>
      <c r="F44" s="39">
        <f t="shared" si="2"/>
        <v>16370.728144557284</v>
      </c>
      <c r="G44" s="41"/>
      <c r="H44" s="39">
        <f t="shared" si="4"/>
        <v>2054077.0111782686</v>
      </c>
    </row>
    <row r="45" spans="2:8">
      <c r="B45" s="37">
        <f t="shared" si="3"/>
        <v>46508</v>
      </c>
      <c r="C45" s="38">
        <f t="shared" si="5"/>
        <v>28</v>
      </c>
      <c r="D45" s="39">
        <f t="shared" si="0"/>
        <v>23217.651515151512</v>
      </c>
      <c r="E45" s="39">
        <f t="shared" si="1"/>
        <v>6792.3542767790386</v>
      </c>
      <c r="F45" s="39">
        <f t="shared" si="2"/>
        <v>16425.297238372474</v>
      </c>
      <c r="G45" s="41"/>
      <c r="H45" s="39">
        <f t="shared" si="4"/>
        <v>2037706.2830337114</v>
      </c>
    </row>
    <row r="46" spans="2:8">
      <c r="B46" s="37">
        <f t="shared" si="3"/>
        <v>46539</v>
      </c>
      <c r="C46" s="38">
        <f t="shared" si="5"/>
        <v>29</v>
      </c>
      <c r="D46" s="39">
        <f t="shared" si="0"/>
        <v>23217.651515151512</v>
      </c>
      <c r="E46" s="39">
        <f t="shared" si="1"/>
        <v>6737.6032859844636</v>
      </c>
      <c r="F46" s="39">
        <f t="shared" si="2"/>
        <v>16480.048229167049</v>
      </c>
      <c r="G46" s="41"/>
      <c r="H46" s="39">
        <f t="shared" si="4"/>
        <v>2021280.9857953389</v>
      </c>
    </row>
    <row r="47" spans="2:8">
      <c r="B47" s="37">
        <f t="shared" si="3"/>
        <v>46569</v>
      </c>
      <c r="C47" s="38">
        <f t="shared" si="5"/>
        <v>30</v>
      </c>
      <c r="D47" s="39">
        <f t="shared" si="0"/>
        <v>23217.651515151512</v>
      </c>
      <c r="E47" s="39">
        <f t="shared" si="1"/>
        <v>6682.6697918872396</v>
      </c>
      <c r="F47" s="39">
        <f t="shared" si="2"/>
        <v>16534.981723264274</v>
      </c>
      <c r="G47" s="41"/>
      <c r="H47" s="39">
        <f t="shared" si="4"/>
        <v>2004800.9375661719</v>
      </c>
    </row>
    <row r="48" spans="2:8">
      <c r="B48" s="37">
        <f t="shared" si="3"/>
        <v>46600</v>
      </c>
      <c r="C48" s="38">
        <f t="shared" si="5"/>
        <v>31</v>
      </c>
      <c r="D48" s="39">
        <f t="shared" si="0"/>
        <v>23217.651515151512</v>
      </c>
      <c r="E48" s="39">
        <f t="shared" si="1"/>
        <v>6627.5531861430254</v>
      </c>
      <c r="F48" s="39">
        <f t="shared" si="2"/>
        <v>16590.098329008488</v>
      </c>
      <c r="G48" s="41"/>
      <c r="H48" s="39">
        <f t="shared" si="4"/>
        <v>1988265.9558429075</v>
      </c>
    </row>
    <row r="49" spans="2:8">
      <c r="B49" s="37">
        <f t="shared" si="3"/>
        <v>46631</v>
      </c>
      <c r="C49" s="38">
        <f t="shared" si="5"/>
        <v>32</v>
      </c>
      <c r="D49" s="39">
        <f t="shared" si="0"/>
        <v>23217.651515151512</v>
      </c>
      <c r="E49" s="39">
        <f t="shared" si="1"/>
        <v>6572.2528583796638</v>
      </c>
      <c r="F49" s="39">
        <f t="shared" si="2"/>
        <v>16645.398656771849</v>
      </c>
      <c r="G49" s="41"/>
      <c r="H49" s="39">
        <f t="shared" si="4"/>
        <v>1971675.857513899</v>
      </c>
    </row>
    <row r="50" spans="2:8">
      <c r="B50" s="37">
        <f t="shared" si="3"/>
        <v>46661</v>
      </c>
      <c r="C50" s="38">
        <f t="shared" si="5"/>
        <v>33</v>
      </c>
      <c r="D50" s="39">
        <f t="shared" si="0"/>
        <v>23217.651515151512</v>
      </c>
      <c r="E50" s="39">
        <f t="shared" si="1"/>
        <v>6516.7681961904245</v>
      </c>
      <c r="F50" s="39">
        <f t="shared" si="2"/>
        <v>16700.883318961089</v>
      </c>
      <c r="G50" s="41"/>
      <c r="H50" s="39">
        <f t="shared" si="4"/>
        <v>1955030.4588571272</v>
      </c>
    </row>
    <row r="51" spans="2:8">
      <c r="B51" s="37">
        <f t="shared" si="3"/>
        <v>46692</v>
      </c>
      <c r="C51" s="38">
        <f t="shared" si="5"/>
        <v>34</v>
      </c>
      <c r="D51" s="39">
        <f t="shared" si="0"/>
        <v>23217.651515151512</v>
      </c>
      <c r="E51" s="39">
        <f t="shared" si="1"/>
        <v>6461.0985851272208</v>
      </c>
      <c r="F51" s="39">
        <f t="shared" si="2"/>
        <v>16756.552930024292</v>
      </c>
      <c r="G51" s="41"/>
      <c r="H51" s="39">
        <f t="shared" si="4"/>
        <v>1938329.5755381661</v>
      </c>
    </row>
    <row r="52" spans="2:8">
      <c r="B52" s="37">
        <f t="shared" si="3"/>
        <v>46722</v>
      </c>
      <c r="C52" s="38">
        <f t="shared" si="5"/>
        <v>35</v>
      </c>
      <c r="D52" s="39">
        <f t="shared" si="0"/>
        <v>23217.651515151512</v>
      </c>
      <c r="E52" s="39">
        <f t="shared" si="1"/>
        <v>6405.2434086938065</v>
      </c>
      <c r="F52" s="39">
        <f t="shared" si="2"/>
        <v>16812.408106457704</v>
      </c>
      <c r="G52" s="41"/>
      <c r="H52" s="39">
        <f t="shared" si="4"/>
        <v>1921573.0226081419</v>
      </c>
    </row>
    <row r="53" spans="2:8">
      <c r="B53" s="37">
        <f t="shared" si="3"/>
        <v>46753</v>
      </c>
      <c r="C53" s="38">
        <f t="shared" si="5"/>
        <v>36</v>
      </c>
      <c r="D53" s="39">
        <f t="shared" si="0"/>
        <v>23217.651515151512</v>
      </c>
      <c r="E53" s="39">
        <f t="shared" si="1"/>
        <v>6349.2020483389479</v>
      </c>
      <c r="F53" s="39">
        <f t="shared" si="2"/>
        <v>16868.449466812563</v>
      </c>
      <c r="G53" s="41"/>
      <c r="H53" s="39">
        <f t="shared" si="4"/>
        <v>1904760.6145016842</v>
      </c>
    </row>
    <row r="54" spans="2:8">
      <c r="B54" s="37">
        <f t="shared" si="3"/>
        <v>46784</v>
      </c>
      <c r="C54" s="38">
        <f t="shared" si="5"/>
        <v>37</v>
      </c>
      <c r="D54" s="39">
        <f t="shared" si="0"/>
        <v>23217.651515151512</v>
      </c>
      <c r="E54" s="39">
        <f t="shared" si="1"/>
        <v>6292.973883449572</v>
      </c>
      <c r="F54" s="39">
        <f t="shared" si="2"/>
        <v>16924.677631701939</v>
      </c>
      <c r="G54" s="41"/>
      <c r="H54" s="39">
        <f t="shared" si="4"/>
        <v>1887892.1650348715</v>
      </c>
    </row>
    <row r="55" spans="2:8">
      <c r="B55" s="37">
        <f t="shared" si="3"/>
        <v>46813</v>
      </c>
      <c r="C55" s="38">
        <f t="shared" si="5"/>
        <v>38</v>
      </c>
      <c r="D55" s="39">
        <f t="shared" si="0"/>
        <v>23217.651515151512</v>
      </c>
      <c r="E55" s="39">
        <f t="shared" si="1"/>
        <v>6236.5582913438984</v>
      </c>
      <c r="F55" s="39">
        <f t="shared" si="2"/>
        <v>16981.093223807613</v>
      </c>
      <c r="G55" s="41"/>
      <c r="H55" s="39">
        <f t="shared" si="4"/>
        <v>1870967.4874031695</v>
      </c>
    </row>
    <row r="56" spans="2:8">
      <c r="B56" s="37">
        <f t="shared" si="3"/>
        <v>46844</v>
      </c>
      <c r="C56" s="38">
        <f t="shared" si="5"/>
        <v>39</v>
      </c>
      <c r="D56" s="39">
        <f t="shared" si="0"/>
        <v>23217.651515151512</v>
      </c>
      <c r="E56" s="39">
        <f t="shared" si="1"/>
        <v>6179.9546472645397</v>
      </c>
      <c r="F56" s="39">
        <f t="shared" si="2"/>
        <v>17037.696867886974</v>
      </c>
      <c r="G56" s="41"/>
      <c r="H56" s="39">
        <f t="shared" si="4"/>
        <v>1853986.3941793619</v>
      </c>
    </row>
    <row r="57" spans="2:8">
      <c r="B57" s="37">
        <f t="shared" si="3"/>
        <v>46874</v>
      </c>
      <c r="C57" s="38">
        <f t="shared" si="5"/>
        <v>40</v>
      </c>
      <c r="D57" s="39">
        <f t="shared" si="0"/>
        <v>23217.651515151512</v>
      </c>
      <c r="E57" s="39">
        <f t="shared" si="1"/>
        <v>6123.162324371584</v>
      </c>
      <c r="F57" s="39">
        <f t="shared" si="2"/>
        <v>17094.489190779928</v>
      </c>
      <c r="G57" s="41"/>
      <c r="H57" s="39">
        <f t="shared" si="4"/>
        <v>1836948.6973114749</v>
      </c>
    </row>
    <row r="58" spans="2:8">
      <c r="B58" s="37">
        <f t="shared" si="3"/>
        <v>46905</v>
      </c>
      <c r="C58" s="38">
        <f t="shared" si="5"/>
        <v>41</v>
      </c>
      <c r="D58" s="39">
        <f t="shared" si="0"/>
        <v>23217.651515151512</v>
      </c>
      <c r="E58" s="39">
        <f t="shared" si="1"/>
        <v>6066.1806937356505</v>
      </c>
      <c r="F58" s="39">
        <f t="shared" si="2"/>
        <v>17151.47082141586</v>
      </c>
      <c r="G58" s="41"/>
      <c r="H58" s="39">
        <f t="shared" si="4"/>
        <v>1819854.2081206951</v>
      </c>
    </row>
    <row r="59" spans="2:8">
      <c r="B59" s="37">
        <f t="shared" si="3"/>
        <v>46935</v>
      </c>
      <c r="C59" s="38">
        <f t="shared" si="5"/>
        <v>42</v>
      </c>
      <c r="D59" s="39">
        <f t="shared" si="0"/>
        <v>23217.651515151512</v>
      </c>
      <c r="E59" s="39">
        <f t="shared" si="1"/>
        <v>6009.0091243309316</v>
      </c>
      <c r="F59" s="39">
        <f t="shared" si="2"/>
        <v>17208.64239082058</v>
      </c>
      <c r="G59" s="41"/>
      <c r="H59" s="39">
        <f t="shared" si="4"/>
        <v>1802702.7372992793</v>
      </c>
    </row>
    <row r="60" spans="2:8">
      <c r="B60" s="37">
        <f t="shared" si="3"/>
        <v>46966</v>
      </c>
      <c r="C60" s="38">
        <f t="shared" si="5"/>
        <v>43</v>
      </c>
      <c r="D60" s="39">
        <f t="shared" si="0"/>
        <v>23217.651515151512</v>
      </c>
      <c r="E60" s="39">
        <f t="shared" si="1"/>
        <v>5951.6469830281958</v>
      </c>
      <c r="F60" s="39">
        <f t="shared" si="2"/>
        <v>17266.004532123316</v>
      </c>
      <c r="G60" s="41"/>
      <c r="H60" s="39">
        <f t="shared" si="4"/>
        <v>1785494.0949084586</v>
      </c>
    </row>
    <row r="61" spans="2:8">
      <c r="B61" s="37">
        <f t="shared" si="3"/>
        <v>46997</v>
      </c>
      <c r="C61" s="38">
        <f t="shared" si="5"/>
        <v>44</v>
      </c>
      <c r="D61" s="39">
        <f t="shared" si="0"/>
        <v>23217.651515151512</v>
      </c>
      <c r="E61" s="39">
        <f t="shared" si="1"/>
        <v>5894.0936345877853</v>
      </c>
      <c r="F61" s="39">
        <f t="shared" si="2"/>
        <v>17323.557880563727</v>
      </c>
      <c r="G61" s="41"/>
      <c r="H61" s="39">
        <f t="shared" si="4"/>
        <v>1768228.0903763354</v>
      </c>
    </row>
    <row r="62" spans="2:8">
      <c r="B62" s="37">
        <f t="shared" si="3"/>
        <v>47027</v>
      </c>
      <c r="C62" s="38">
        <f t="shared" si="5"/>
        <v>45</v>
      </c>
      <c r="D62" s="39">
        <f t="shared" si="0"/>
        <v>23217.651515151512</v>
      </c>
      <c r="E62" s="39">
        <f t="shared" si="1"/>
        <v>5836.3484416525725</v>
      </c>
      <c r="F62" s="39">
        <f t="shared" si="2"/>
        <v>17381.303073498941</v>
      </c>
      <c r="G62" s="41"/>
      <c r="H62" s="39">
        <f t="shared" si="4"/>
        <v>1750904.5324957718</v>
      </c>
    </row>
    <row r="63" spans="2:8">
      <c r="B63" s="37">
        <f t="shared" si="3"/>
        <v>47058</v>
      </c>
      <c r="C63" s="38">
        <f t="shared" si="5"/>
        <v>46</v>
      </c>
      <c r="D63" s="39">
        <f t="shared" si="0"/>
        <v>23217.651515151512</v>
      </c>
      <c r="E63" s="39">
        <f t="shared" si="1"/>
        <v>5778.4107647409101</v>
      </c>
      <c r="F63" s="39">
        <f t="shared" si="2"/>
        <v>17439.240750410601</v>
      </c>
      <c r="G63" s="41"/>
      <c r="H63" s="39">
        <f t="shared" si="4"/>
        <v>1733523.2294222729</v>
      </c>
    </row>
    <row r="64" spans="2:8">
      <c r="B64" s="37">
        <f t="shared" si="3"/>
        <v>47088</v>
      </c>
      <c r="C64" s="38">
        <f t="shared" si="5"/>
        <v>47</v>
      </c>
      <c r="D64" s="39">
        <f t="shared" si="0"/>
        <v>23217.651515151512</v>
      </c>
      <c r="E64" s="39">
        <f t="shared" si="1"/>
        <v>5720.2799622395414</v>
      </c>
      <c r="F64" s="39">
        <f t="shared" si="2"/>
        <v>17497.371552911973</v>
      </c>
      <c r="G64" s="41"/>
      <c r="H64" s="39">
        <f t="shared" si="4"/>
        <v>1716083.9886718623</v>
      </c>
    </row>
    <row r="65" spans="2:8">
      <c r="B65" s="37">
        <f t="shared" si="3"/>
        <v>47119</v>
      </c>
      <c r="C65" s="38">
        <f t="shared" si="5"/>
        <v>48</v>
      </c>
      <c r="D65" s="39">
        <f t="shared" si="0"/>
        <v>23217.651515151512</v>
      </c>
      <c r="E65" s="39">
        <f t="shared" si="1"/>
        <v>5661.9553903965016</v>
      </c>
      <c r="F65" s="39">
        <f t="shared" si="2"/>
        <v>17555.69612475501</v>
      </c>
      <c r="G65" s="41"/>
      <c r="H65" s="39">
        <f t="shared" si="4"/>
        <v>1698586.6171189502</v>
      </c>
    </row>
    <row r="66" spans="2:8">
      <c r="B66" s="37">
        <f t="shared" si="3"/>
        <v>47150</v>
      </c>
      <c r="C66" s="38">
        <f t="shared" si="5"/>
        <v>49</v>
      </c>
      <c r="D66" s="39">
        <f t="shared" si="0"/>
        <v>23217.651515151512</v>
      </c>
      <c r="E66" s="39">
        <f t="shared" si="1"/>
        <v>5603.4364033139846</v>
      </c>
      <c r="F66" s="39">
        <f t="shared" si="2"/>
        <v>17614.215111837526</v>
      </c>
      <c r="G66" s="41"/>
      <c r="H66" s="39">
        <f t="shared" si="4"/>
        <v>1681030.9209941952</v>
      </c>
    </row>
    <row r="67" spans="2:8">
      <c r="B67" s="37">
        <f t="shared" si="3"/>
        <v>47178</v>
      </c>
      <c r="C67" s="38">
        <f t="shared" si="5"/>
        <v>50</v>
      </c>
      <c r="D67" s="39">
        <f t="shared" si="0"/>
        <v>23217.651515151512</v>
      </c>
      <c r="E67" s="39">
        <f t="shared" si="1"/>
        <v>5544.7223529411922</v>
      </c>
      <c r="F67" s="39">
        <f t="shared" si="2"/>
        <v>17672.929162210319</v>
      </c>
      <c r="G67" s="41"/>
      <c r="H67" s="39">
        <f t="shared" si="4"/>
        <v>1663416.7058823577</v>
      </c>
    </row>
    <row r="68" spans="2:8">
      <c r="B68" s="37">
        <f t="shared" si="3"/>
        <v>47209</v>
      </c>
      <c r="C68" s="38">
        <f t="shared" si="5"/>
        <v>51</v>
      </c>
      <c r="D68" s="39">
        <f t="shared" si="0"/>
        <v>23217.651515151512</v>
      </c>
      <c r="E68" s="39">
        <f t="shared" si="1"/>
        <v>5485.8125890671581</v>
      </c>
      <c r="F68" s="39">
        <f t="shared" si="2"/>
        <v>17731.838926084354</v>
      </c>
      <c r="G68" s="41"/>
      <c r="H68" s="39">
        <f t="shared" si="4"/>
        <v>1645743.7767201473</v>
      </c>
    </row>
    <row r="69" spans="2:8">
      <c r="B69" s="37">
        <f t="shared" si="3"/>
        <v>47239</v>
      </c>
      <c r="C69" s="38">
        <f t="shared" si="5"/>
        <v>52</v>
      </c>
      <c r="D69" s="39">
        <f t="shared" si="0"/>
        <v>23217.651515151512</v>
      </c>
      <c r="E69" s="39">
        <f t="shared" si="1"/>
        <v>5426.7064593135437</v>
      </c>
      <c r="F69" s="39">
        <f t="shared" si="2"/>
        <v>17790.945055837969</v>
      </c>
      <c r="G69" s="41"/>
      <c r="H69" s="39">
        <f t="shared" si="4"/>
        <v>1628011.937794063</v>
      </c>
    </row>
    <row r="70" spans="2:8">
      <c r="B70" s="37">
        <f t="shared" si="3"/>
        <v>47270</v>
      </c>
      <c r="C70" s="38">
        <f t="shared" si="5"/>
        <v>53</v>
      </c>
      <c r="D70" s="39">
        <f t="shared" si="0"/>
        <v>23217.651515151512</v>
      </c>
      <c r="E70" s="39">
        <f t="shared" si="1"/>
        <v>5367.4033091274168</v>
      </c>
      <c r="F70" s="39">
        <f t="shared" si="2"/>
        <v>17850.248206024095</v>
      </c>
      <c r="G70" s="41"/>
      <c r="H70" s="39">
        <f t="shared" si="4"/>
        <v>1610220.992738225</v>
      </c>
    </row>
    <row r="71" spans="2:8">
      <c r="B71" s="37">
        <f t="shared" si="3"/>
        <v>47300</v>
      </c>
      <c r="C71" s="38">
        <f t="shared" si="5"/>
        <v>54</v>
      </c>
      <c r="D71" s="39">
        <f t="shared" si="0"/>
        <v>23217.651515151512</v>
      </c>
      <c r="E71" s="39">
        <f t="shared" si="1"/>
        <v>5307.9024817740037</v>
      </c>
      <c r="F71" s="39">
        <f t="shared" si="2"/>
        <v>17909.749033377509</v>
      </c>
      <c r="G71" s="41"/>
      <c r="H71" s="39">
        <f t="shared" si="4"/>
        <v>1592370.744532201</v>
      </c>
    </row>
    <row r="72" spans="2:8">
      <c r="B72" s="37">
        <f t="shared" si="3"/>
        <v>47331</v>
      </c>
      <c r="C72" s="38">
        <f t="shared" si="5"/>
        <v>55</v>
      </c>
      <c r="D72" s="39">
        <f t="shared" si="0"/>
        <v>23217.651515151512</v>
      </c>
      <c r="E72" s="39">
        <f t="shared" si="1"/>
        <v>5248.2033183294116</v>
      </c>
      <c r="F72" s="39">
        <f t="shared" si="2"/>
        <v>17969.448196822101</v>
      </c>
      <c r="G72" s="41"/>
      <c r="H72" s="39">
        <f t="shared" si="4"/>
        <v>1574460.9954988235</v>
      </c>
    </row>
    <row r="73" spans="2:8">
      <c r="B73" s="37">
        <f t="shared" si="3"/>
        <v>47362</v>
      </c>
      <c r="C73" s="38">
        <f t="shared" si="5"/>
        <v>56</v>
      </c>
      <c r="D73" s="39">
        <f t="shared" si="0"/>
        <v>23217.651515151512</v>
      </c>
      <c r="E73" s="39">
        <f t="shared" si="1"/>
        <v>5188.3051576733387</v>
      </c>
      <c r="F73" s="39">
        <f t="shared" si="2"/>
        <v>18029.346357478174</v>
      </c>
      <c r="G73" s="41"/>
      <c r="H73" s="39">
        <f t="shared" si="4"/>
        <v>1556491.5473020014</v>
      </c>
    </row>
    <row r="74" spans="2:8">
      <c r="B74" s="37">
        <f t="shared" si="3"/>
        <v>47392</v>
      </c>
      <c r="C74" s="38">
        <f t="shared" si="5"/>
        <v>57</v>
      </c>
      <c r="D74" s="39">
        <f t="shared" si="0"/>
        <v>23217.651515151512</v>
      </c>
      <c r="E74" s="39">
        <f t="shared" si="1"/>
        <v>5128.2073364817452</v>
      </c>
      <c r="F74" s="39">
        <f t="shared" si="2"/>
        <v>18089.444178669768</v>
      </c>
      <c r="G74" s="41"/>
      <c r="H74" s="39">
        <f t="shared" si="4"/>
        <v>1538462.2009445233</v>
      </c>
    </row>
    <row r="75" spans="2:8">
      <c r="B75" s="37">
        <f t="shared" si="3"/>
        <v>47423</v>
      </c>
      <c r="C75" s="38">
        <f t="shared" si="5"/>
        <v>58</v>
      </c>
      <c r="D75" s="39">
        <f t="shared" si="0"/>
        <v>23217.651515151512</v>
      </c>
      <c r="E75" s="39">
        <f t="shared" si="1"/>
        <v>5067.909189219512</v>
      </c>
      <c r="F75" s="39">
        <f t="shared" si="2"/>
        <v>18149.742325931998</v>
      </c>
      <c r="G75" s="41"/>
      <c r="H75" s="39">
        <f t="shared" si="4"/>
        <v>1520372.7567658536</v>
      </c>
    </row>
    <row r="76" spans="2:8">
      <c r="B76" s="37">
        <f t="shared" si="3"/>
        <v>47453</v>
      </c>
      <c r="C76" s="38">
        <f t="shared" si="5"/>
        <v>59</v>
      </c>
      <c r="D76" s="39">
        <f t="shared" si="0"/>
        <v>23217.651515151512</v>
      </c>
      <c r="E76" s="39">
        <f t="shared" si="1"/>
        <v>5007.4100481330725</v>
      </c>
      <c r="F76" s="39">
        <f t="shared" si="2"/>
        <v>18210.241467018441</v>
      </c>
      <c r="G76" s="41"/>
      <c r="H76" s="39">
        <f t="shared" si="4"/>
        <v>1502223.0144399216</v>
      </c>
    </row>
    <row r="77" spans="2:8">
      <c r="B77" s="37">
        <f t="shared" si="3"/>
        <v>47484</v>
      </c>
      <c r="C77" s="38">
        <f t="shared" si="5"/>
        <v>60</v>
      </c>
      <c r="D77" s="39">
        <f t="shared" si="0"/>
        <v>23217.651515151512</v>
      </c>
      <c r="E77" s="39">
        <f t="shared" si="1"/>
        <v>4946.7092432430109</v>
      </c>
      <c r="F77" s="39">
        <f t="shared" si="2"/>
        <v>18270.942271908501</v>
      </c>
      <c r="G77" s="41"/>
      <c r="H77" s="39">
        <f t="shared" si="4"/>
        <v>1484012.7729729032</v>
      </c>
    </row>
    <row r="78" spans="2:8">
      <c r="B78" s="37">
        <f t="shared" si="3"/>
        <v>47515</v>
      </c>
      <c r="C78" s="38">
        <f t="shared" si="5"/>
        <v>61</v>
      </c>
      <c r="D78" s="39">
        <f t="shared" si="0"/>
        <v>23217.651515151512</v>
      </c>
      <c r="E78" s="39">
        <f t="shared" si="1"/>
        <v>4885.806102336649</v>
      </c>
      <c r="F78" s="39">
        <f t="shared" si="2"/>
        <v>18331.845412814862</v>
      </c>
      <c r="G78" s="41"/>
      <c r="H78" s="39">
        <f t="shared" si="4"/>
        <v>1465741.8307009947</v>
      </c>
    </row>
    <row r="79" spans="2:8">
      <c r="B79" s="37">
        <f t="shared" si="3"/>
        <v>47543</v>
      </c>
      <c r="C79" s="38">
        <f t="shared" si="5"/>
        <v>62</v>
      </c>
      <c r="D79" s="39">
        <f t="shared" si="0"/>
        <v>23217.651515151512</v>
      </c>
      <c r="E79" s="39">
        <f t="shared" si="1"/>
        <v>4824.6999509606003</v>
      </c>
      <c r="F79" s="39">
        <f t="shared" si="2"/>
        <v>18392.951564190913</v>
      </c>
      <c r="G79" s="41"/>
      <c r="H79" s="39">
        <f t="shared" si="4"/>
        <v>1447409.9852881799</v>
      </c>
    </row>
    <row r="80" spans="2:8">
      <c r="B80" s="37">
        <f t="shared" si="3"/>
        <v>47574</v>
      </c>
      <c r="C80" s="38">
        <f t="shared" si="5"/>
        <v>63</v>
      </c>
      <c r="D80" s="39">
        <f t="shared" si="0"/>
        <v>23217.651515151512</v>
      </c>
      <c r="E80" s="39">
        <f t="shared" si="1"/>
        <v>4763.3901124132972</v>
      </c>
      <c r="F80" s="39">
        <f t="shared" si="2"/>
        <v>18454.261402738215</v>
      </c>
      <c r="G80" s="41"/>
      <c r="H80" s="39">
        <f t="shared" si="4"/>
        <v>1429017.033723989</v>
      </c>
    </row>
    <row r="81" spans="2:8">
      <c r="B81" s="37">
        <f t="shared" si="3"/>
        <v>47604</v>
      </c>
      <c r="C81" s="38">
        <f t="shared" si="5"/>
        <v>64</v>
      </c>
      <c r="D81" s="39">
        <f t="shared" ref="D81:D144" si="6">+IF($E$9&lt;H81+(H81*($E$4/$E$7)),$E$9,H81+(H81*($E$4/$E$7)))</f>
        <v>23217.651515151512</v>
      </c>
      <c r="E81" s="39">
        <f t="shared" ref="E81:E144" si="7">H81*($E$4/$E$7)</f>
        <v>4701.8759077375025</v>
      </c>
      <c r="F81" s="39">
        <f t="shared" ref="F81:F144" si="8">D81-E81</f>
        <v>18515.775607414009</v>
      </c>
      <c r="G81" s="41"/>
      <c r="H81" s="39">
        <f t="shared" si="4"/>
        <v>1410562.7723212508</v>
      </c>
    </row>
    <row r="82" spans="2:8">
      <c r="B82" s="37">
        <f t="shared" ref="B82:B145" si="9">EDATE($E$13,C82)</f>
        <v>47635</v>
      </c>
      <c r="C82" s="38">
        <f t="shared" si="5"/>
        <v>65</v>
      </c>
      <c r="D82" s="39">
        <f t="shared" si="6"/>
        <v>23217.651515151512</v>
      </c>
      <c r="E82" s="39">
        <f t="shared" si="7"/>
        <v>4640.156655712789</v>
      </c>
      <c r="F82" s="39">
        <f t="shared" si="8"/>
        <v>18577.494859438724</v>
      </c>
      <c r="G82" s="41"/>
      <c r="H82" s="39">
        <f t="shared" ref="H82:H145" si="10">H81-F81-G81</f>
        <v>1392046.9967138367</v>
      </c>
    </row>
    <row r="83" spans="2:8">
      <c r="B83" s="37">
        <f t="shared" si="9"/>
        <v>47665</v>
      </c>
      <c r="C83" s="38">
        <f t="shared" ref="C83:C146" si="11">+C82+1</f>
        <v>66</v>
      </c>
      <c r="D83" s="39">
        <f t="shared" si="6"/>
        <v>23217.651515151512</v>
      </c>
      <c r="E83" s="39">
        <f t="shared" si="7"/>
        <v>4578.2316728479937</v>
      </c>
      <c r="F83" s="39">
        <f t="shared" si="8"/>
        <v>18639.41984230352</v>
      </c>
      <c r="G83" s="41"/>
      <c r="H83" s="39">
        <f t="shared" si="10"/>
        <v>1373469.5018543981</v>
      </c>
    </row>
    <row r="84" spans="2:8">
      <c r="B84" s="37">
        <f t="shared" si="9"/>
        <v>47696</v>
      </c>
      <c r="C84" s="38">
        <f t="shared" si="11"/>
        <v>67</v>
      </c>
      <c r="D84" s="39">
        <f t="shared" si="6"/>
        <v>23217.651515151512</v>
      </c>
      <c r="E84" s="39">
        <f t="shared" si="7"/>
        <v>4516.1002733736486</v>
      </c>
      <c r="F84" s="39">
        <f t="shared" si="8"/>
        <v>18701.551241777863</v>
      </c>
      <c r="G84" s="41"/>
      <c r="H84" s="39">
        <f t="shared" si="10"/>
        <v>1354830.0820120946</v>
      </c>
    </row>
    <row r="85" spans="2:8">
      <c r="B85" s="37">
        <f t="shared" si="9"/>
        <v>47727</v>
      </c>
      <c r="C85" s="38">
        <f t="shared" si="11"/>
        <v>68</v>
      </c>
      <c r="D85" s="39">
        <f t="shared" si="6"/>
        <v>23217.651515151512</v>
      </c>
      <c r="E85" s="39">
        <f t="shared" si="7"/>
        <v>4453.7617692343892</v>
      </c>
      <c r="F85" s="39">
        <f t="shared" si="8"/>
        <v>18763.889745917124</v>
      </c>
      <c r="G85" s="41"/>
      <c r="H85" s="39">
        <f t="shared" si="10"/>
        <v>1336128.5307703167</v>
      </c>
    </row>
    <row r="86" spans="2:8">
      <c r="B86" s="37">
        <f t="shared" si="9"/>
        <v>47757</v>
      </c>
      <c r="C86" s="38">
        <f t="shared" si="11"/>
        <v>69</v>
      </c>
      <c r="D86" s="39">
        <f t="shared" si="6"/>
        <v>23217.651515151512</v>
      </c>
      <c r="E86" s="39">
        <f t="shared" si="7"/>
        <v>4391.2154700813317</v>
      </c>
      <c r="F86" s="39">
        <f t="shared" si="8"/>
        <v>18826.436045070179</v>
      </c>
      <c r="G86" s="41"/>
      <c r="H86" s="39">
        <f t="shared" si="10"/>
        <v>1317364.6410243995</v>
      </c>
    </row>
    <row r="87" spans="2:8">
      <c r="B87" s="37">
        <f t="shared" si="9"/>
        <v>47788</v>
      </c>
      <c r="C87" s="38">
        <f t="shared" si="11"/>
        <v>70</v>
      </c>
      <c r="D87" s="39">
        <f t="shared" si="6"/>
        <v>23217.651515151512</v>
      </c>
      <c r="E87" s="39">
        <f t="shared" si="7"/>
        <v>4328.4606832644313</v>
      </c>
      <c r="F87" s="39">
        <f t="shared" si="8"/>
        <v>18889.190831887081</v>
      </c>
      <c r="G87" s="41"/>
      <c r="H87" s="39">
        <f t="shared" si="10"/>
        <v>1298538.2049793294</v>
      </c>
    </row>
    <row r="88" spans="2:8">
      <c r="B88" s="37">
        <f t="shared" si="9"/>
        <v>47818</v>
      </c>
      <c r="C88" s="38">
        <f t="shared" si="11"/>
        <v>71</v>
      </c>
      <c r="D88" s="39">
        <f t="shared" si="6"/>
        <v>23217.651515151512</v>
      </c>
      <c r="E88" s="39">
        <f t="shared" si="7"/>
        <v>4265.4967138248076</v>
      </c>
      <c r="F88" s="39">
        <f t="shared" si="8"/>
        <v>18952.154801326706</v>
      </c>
      <c r="G88" s="41"/>
      <c r="H88" s="39">
        <f t="shared" si="10"/>
        <v>1279649.0141474423</v>
      </c>
    </row>
    <row r="89" spans="2:8">
      <c r="B89" s="37">
        <f t="shared" si="9"/>
        <v>47849</v>
      </c>
      <c r="C89" s="38">
        <f t="shared" si="11"/>
        <v>72</v>
      </c>
      <c r="D89" s="39">
        <f t="shared" si="6"/>
        <v>23217.651515151512</v>
      </c>
      <c r="E89" s="39">
        <f t="shared" si="7"/>
        <v>4202.3228644870524</v>
      </c>
      <c r="F89" s="39">
        <f t="shared" si="8"/>
        <v>19015.328650664458</v>
      </c>
      <c r="G89" s="41"/>
      <c r="H89" s="39">
        <f t="shared" si="10"/>
        <v>1260696.8593461155</v>
      </c>
    </row>
    <row r="90" spans="2:8">
      <c r="B90" s="37">
        <f t="shared" si="9"/>
        <v>47880</v>
      </c>
      <c r="C90" s="38">
        <f t="shared" si="11"/>
        <v>73</v>
      </c>
      <c r="D90" s="39">
        <f t="shared" si="6"/>
        <v>23217.651515151512</v>
      </c>
      <c r="E90" s="39">
        <f t="shared" si="7"/>
        <v>4138.9384356515038</v>
      </c>
      <c r="F90" s="39">
        <f t="shared" si="8"/>
        <v>19078.713079500008</v>
      </c>
      <c r="G90" s="41"/>
      <c r="H90" s="39">
        <f t="shared" si="10"/>
        <v>1241681.530695451</v>
      </c>
    </row>
    <row r="91" spans="2:8">
      <c r="B91" s="37">
        <f t="shared" si="9"/>
        <v>47908</v>
      </c>
      <c r="C91" s="38">
        <f t="shared" si="11"/>
        <v>74</v>
      </c>
      <c r="D91" s="39">
        <f t="shared" si="6"/>
        <v>23217.651515151512</v>
      </c>
      <c r="E91" s="39">
        <f t="shared" si="7"/>
        <v>4075.3427253865034</v>
      </c>
      <c r="F91" s="39">
        <f t="shared" si="8"/>
        <v>19142.308789765008</v>
      </c>
      <c r="G91" s="41"/>
      <c r="H91" s="39">
        <f t="shared" si="10"/>
        <v>1222602.8176159509</v>
      </c>
    </row>
    <row r="92" spans="2:8">
      <c r="B92" s="37">
        <f t="shared" si="9"/>
        <v>47939</v>
      </c>
      <c r="C92" s="38">
        <f t="shared" si="11"/>
        <v>75</v>
      </c>
      <c r="D92" s="39">
        <f t="shared" si="6"/>
        <v>23217.651515151512</v>
      </c>
      <c r="E92" s="39">
        <f t="shared" si="7"/>
        <v>4011.53502942062</v>
      </c>
      <c r="F92" s="39">
        <f t="shared" si="8"/>
        <v>19206.11648573089</v>
      </c>
      <c r="G92" s="41"/>
      <c r="H92" s="39">
        <f t="shared" si="10"/>
        <v>1203460.5088261859</v>
      </c>
    </row>
    <row r="93" spans="2:8">
      <c r="B93" s="37">
        <f t="shared" si="9"/>
        <v>47969</v>
      </c>
      <c r="C93" s="38">
        <f t="shared" si="11"/>
        <v>76</v>
      </c>
      <c r="D93" s="39">
        <f t="shared" si="6"/>
        <v>23217.651515151512</v>
      </c>
      <c r="E93" s="39">
        <f t="shared" si="7"/>
        <v>3947.5146411348501</v>
      </c>
      <c r="F93" s="39">
        <f t="shared" si="8"/>
        <v>19270.136874016662</v>
      </c>
      <c r="G93" s="41"/>
      <c r="H93" s="39">
        <f t="shared" si="10"/>
        <v>1184254.392340455</v>
      </c>
    </row>
    <row r="94" spans="2:8">
      <c r="B94" s="37">
        <f t="shared" si="9"/>
        <v>48000</v>
      </c>
      <c r="C94" s="38">
        <f t="shared" si="11"/>
        <v>77</v>
      </c>
      <c r="D94" s="39">
        <f t="shared" si="6"/>
        <v>23217.651515151512</v>
      </c>
      <c r="E94" s="39">
        <f t="shared" si="7"/>
        <v>3883.2808515547949</v>
      </c>
      <c r="F94" s="39">
        <f t="shared" si="8"/>
        <v>19334.370663596717</v>
      </c>
      <c r="G94" s="41"/>
      <c r="H94" s="39">
        <f t="shared" si="10"/>
        <v>1164984.2554664384</v>
      </c>
    </row>
    <row r="95" spans="2:8">
      <c r="B95" s="37">
        <f t="shared" si="9"/>
        <v>48030</v>
      </c>
      <c r="C95" s="38">
        <f t="shared" si="11"/>
        <v>78</v>
      </c>
      <c r="D95" s="39">
        <f t="shared" si="6"/>
        <v>23217.651515151512</v>
      </c>
      <c r="E95" s="39">
        <f t="shared" si="7"/>
        <v>3818.8329493428055</v>
      </c>
      <c r="F95" s="39">
        <f t="shared" si="8"/>
        <v>19398.818565808706</v>
      </c>
      <c r="G95" s="41"/>
      <c r="H95" s="39">
        <f t="shared" si="10"/>
        <v>1145649.8848028416</v>
      </c>
    </row>
    <row r="96" spans="2:8">
      <c r="B96" s="37">
        <f t="shared" si="9"/>
        <v>48061</v>
      </c>
      <c r="C96" s="38">
        <f t="shared" si="11"/>
        <v>79</v>
      </c>
      <c r="D96" s="39">
        <f t="shared" si="6"/>
        <v>23217.651515151512</v>
      </c>
      <c r="E96" s="39">
        <f t="shared" si="7"/>
        <v>3754.1702207901099</v>
      </c>
      <c r="F96" s="39">
        <f t="shared" si="8"/>
        <v>19463.481294361402</v>
      </c>
      <c r="G96" s="41"/>
      <c r="H96" s="39">
        <f t="shared" si="10"/>
        <v>1126251.0662370329</v>
      </c>
    </row>
    <row r="97" spans="2:8">
      <c r="B97" s="37">
        <f t="shared" si="9"/>
        <v>48092</v>
      </c>
      <c r="C97" s="38">
        <f t="shared" si="11"/>
        <v>80</v>
      </c>
      <c r="D97" s="39">
        <f t="shared" si="6"/>
        <v>23217.651515151512</v>
      </c>
      <c r="E97" s="39">
        <f t="shared" si="7"/>
        <v>3689.291949808905</v>
      </c>
      <c r="F97" s="39">
        <f t="shared" si="8"/>
        <v>19528.359565342609</v>
      </c>
      <c r="G97" s="41"/>
      <c r="H97" s="39">
        <f t="shared" si="10"/>
        <v>1106787.5849426715</v>
      </c>
    </row>
    <row r="98" spans="2:8">
      <c r="B98" s="37">
        <f t="shared" si="9"/>
        <v>48122</v>
      </c>
      <c r="C98" s="38">
        <f t="shared" si="11"/>
        <v>81</v>
      </c>
      <c r="D98" s="39">
        <f t="shared" si="6"/>
        <v>23217.651515151512</v>
      </c>
      <c r="E98" s="39">
        <f t="shared" si="7"/>
        <v>3624.1974179244298</v>
      </c>
      <c r="F98" s="39">
        <f t="shared" si="8"/>
        <v>19593.454097227084</v>
      </c>
      <c r="G98" s="41"/>
      <c r="H98" s="39">
        <f t="shared" si="10"/>
        <v>1087259.2253773289</v>
      </c>
    </row>
    <row r="99" spans="2:8">
      <c r="B99" s="37">
        <f t="shared" si="9"/>
        <v>48153</v>
      </c>
      <c r="C99" s="38">
        <f t="shared" si="11"/>
        <v>82</v>
      </c>
      <c r="D99" s="39">
        <f t="shared" si="6"/>
        <v>23217.651515151512</v>
      </c>
      <c r="E99" s="39">
        <f t="shared" si="7"/>
        <v>3558.885904267006</v>
      </c>
      <c r="F99" s="39">
        <f t="shared" si="8"/>
        <v>19658.765610884508</v>
      </c>
      <c r="G99" s="41"/>
      <c r="H99" s="39">
        <f t="shared" si="10"/>
        <v>1067665.7712801017</v>
      </c>
    </row>
    <row r="100" spans="2:8">
      <c r="B100" s="37">
        <f t="shared" si="9"/>
        <v>48183</v>
      </c>
      <c r="C100" s="38">
        <f t="shared" si="11"/>
        <v>83</v>
      </c>
      <c r="D100" s="39">
        <f t="shared" si="6"/>
        <v>23217.651515151512</v>
      </c>
      <c r="E100" s="39">
        <f t="shared" si="7"/>
        <v>3493.3566855640574</v>
      </c>
      <c r="F100" s="39">
        <f t="shared" si="8"/>
        <v>19724.294829587456</v>
      </c>
      <c r="G100" s="41"/>
      <c r="H100" s="39">
        <f t="shared" si="10"/>
        <v>1048007.0056692172</v>
      </c>
    </row>
    <row r="101" spans="2:8">
      <c r="B101" s="37">
        <f t="shared" si="9"/>
        <v>48214</v>
      </c>
      <c r="C101" s="38">
        <f t="shared" si="11"/>
        <v>84</v>
      </c>
      <c r="D101" s="39">
        <f t="shared" si="6"/>
        <v>23217.651515151512</v>
      </c>
      <c r="E101" s="39">
        <f t="shared" si="7"/>
        <v>3427.6090361320994</v>
      </c>
      <c r="F101" s="39">
        <f t="shared" si="8"/>
        <v>19790.042479019412</v>
      </c>
      <c r="G101" s="41"/>
      <c r="H101" s="39">
        <f t="shared" si="10"/>
        <v>1028282.7108396298</v>
      </c>
    </row>
    <row r="102" spans="2:8">
      <c r="B102" s="37">
        <f t="shared" si="9"/>
        <v>48245</v>
      </c>
      <c r="C102" s="38">
        <f t="shared" si="11"/>
        <v>85</v>
      </c>
      <c r="D102" s="39">
        <f t="shared" si="6"/>
        <v>23217.651515151512</v>
      </c>
      <c r="E102" s="39">
        <f t="shared" si="7"/>
        <v>3361.6422278687014</v>
      </c>
      <c r="F102" s="39">
        <f t="shared" si="8"/>
        <v>19856.00928728281</v>
      </c>
      <c r="G102" s="41"/>
      <c r="H102" s="39">
        <f t="shared" si="10"/>
        <v>1008492.6683606104</v>
      </c>
    </row>
    <row r="103" spans="2:8">
      <c r="B103" s="37">
        <f t="shared" si="9"/>
        <v>48274</v>
      </c>
      <c r="C103" s="38">
        <f t="shared" si="11"/>
        <v>86</v>
      </c>
      <c r="D103" s="39">
        <f t="shared" si="6"/>
        <v>23217.651515151512</v>
      </c>
      <c r="E103" s="39">
        <f t="shared" si="7"/>
        <v>3295.4555302444255</v>
      </c>
      <c r="F103" s="39">
        <f t="shared" si="8"/>
        <v>19922.195984907088</v>
      </c>
      <c r="G103" s="41"/>
      <c r="H103" s="39">
        <f t="shared" si="10"/>
        <v>988636.65907332755</v>
      </c>
    </row>
    <row r="104" spans="2:8">
      <c r="B104" s="37">
        <f t="shared" si="9"/>
        <v>48305</v>
      </c>
      <c r="C104" s="38">
        <f t="shared" si="11"/>
        <v>87</v>
      </c>
      <c r="D104" s="39">
        <f t="shared" si="6"/>
        <v>23217.651515151512</v>
      </c>
      <c r="E104" s="39">
        <f t="shared" si="7"/>
        <v>3229.0482102947349</v>
      </c>
      <c r="F104" s="39">
        <f t="shared" si="8"/>
        <v>19988.603304856777</v>
      </c>
      <c r="G104" s="41"/>
      <c r="H104" s="39">
        <f t="shared" si="10"/>
        <v>968714.46308842045</v>
      </c>
    </row>
    <row r="105" spans="2:8">
      <c r="B105" s="37">
        <f t="shared" si="9"/>
        <v>48335</v>
      </c>
      <c r="C105" s="38">
        <f t="shared" si="11"/>
        <v>88</v>
      </c>
      <c r="D105" s="39">
        <f t="shared" si="6"/>
        <v>23217.651515151512</v>
      </c>
      <c r="E105" s="39">
        <f t="shared" si="7"/>
        <v>3162.4195326118788</v>
      </c>
      <c r="F105" s="39">
        <f t="shared" si="8"/>
        <v>20055.231982539633</v>
      </c>
      <c r="G105" s="41"/>
      <c r="H105" s="39">
        <f t="shared" si="10"/>
        <v>948725.85978356365</v>
      </c>
    </row>
    <row r="106" spans="2:8">
      <c r="B106" s="37">
        <f t="shared" si="9"/>
        <v>48366</v>
      </c>
      <c r="C106" s="38">
        <f t="shared" si="11"/>
        <v>89</v>
      </c>
      <c r="D106" s="39">
        <f t="shared" si="6"/>
        <v>23217.651515151512</v>
      </c>
      <c r="E106" s="39">
        <f t="shared" si="7"/>
        <v>3095.568759336747</v>
      </c>
      <c r="F106" s="39">
        <f t="shared" si="8"/>
        <v>20122.082755814765</v>
      </c>
      <c r="G106" s="41"/>
      <c r="H106" s="39">
        <f t="shared" si="10"/>
        <v>928670.62780102401</v>
      </c>
    </row>
    <row r="107" spans="2:8">
      <c r="B107" s="37">
        <f t="shared" si="9"/>
        <v>48396</v>
      </c>
      <c r="C107" s="38">
        <f t="shared" si="11"/>
        <v>90</v>
      </c>
      <c r="D107" s="39">
        <f t="shared" si="6"/>
        <v>23217.651515151512</v>
      </c>
      <c r="E107" s="39">
        <f t="shared" si="7"/>
        <v>3028.4951501506976</v>
      </c>
      <c r="F107" s="39">
        <f t="shared" si="8"/>
        <v>20189.156365000814</v>
      </c>
      <c r="G107" s="41"/>
      <c r="H107" s="39">
        <f t="shared" si="10"/>
        <v>908548.54504520923</v>
      </c>
    </row>
    <row r="108" spans="2:8">
      <c r="B108" s="37">
        <f t="shared" si="9"/>
        <v>48427</v>
      </c>
      <c r="C108" s="38">
        <f t="shared" si="11"/>
        <v>91</v>
      </c>
      <c r="D108" s="39">
        <f t="shared" si="6"/>
        <v>23217.651515151512</v>
      </c>
      <c r="E108" s="39">
        <f t="shared" si="7"/>
        <v>2961.1979622673616</v>
      </c>
      <c r="F108" s="39">
        <f t="shared" si="8"/>
        <v>20256.453552884152</v>
      </c>
      <c r="G108" s="41"/>
      <c r="H108" s="39">
        <f t="shared" si="10"/>
        <v>888359.38868020847</v>
      </c>
    </row>
    <row r="109" spans="2:8">
      <c r="B109" s="37">
        <f t="shared" si="9"/>
        <v>48458</v>
      </c>
      <c r="C109" s="38">
        <f t="shared" si="11"/>
        <v>92</v>
      </c>
      <c r="D109" s="39">
        <f t="shared" si="6"/>
        <v>23217.651515151512</v>
      </c>
      <c r="E109" s="39">
        <f t="shared" si="7"/>
        <v>2893.6764504244147</v>
      </c>
      <c r="F109" s="39">
        <f t="shared" si="8"/>
        <v>20323.975064727099</v>
      </c>
      <c r="G109" s="41"/>
      <c r="H109" s="39">
        <f t="shared" si="10"/>
        <v>868102.93512732431</v>
      </c>
    </row>
    <row r="110" spans="2:8">
      <c r="B110" s="37">
        <f t="shared" si="9"/>
        <v>48488</v>
      </c>
      <c r="C110" s="38">
        <f t="shared" si="11"/>
        <v>93</v>
      </c>
      <c r="D110" s="39">
        <f t="shared" si="6"/>
        <v>23217.651515151512</v>
      </c>
      <c r="E110" s="39">
        <f t="shared" si="7"/>
        <v>2825.929866875324</v>
      </c>
      <c r="F110" s="39">
        <f t="shared" si="8"/>
        <v>20391.721648276187</v>
      </c>
      <c r="G110" s="41"/>
      <c r="H110" s="39">
        <f t="shared" si="10"/>
        <v>847778.96006259718</v>
      </c>
    </row>
    <row r="111" spans="2:8">
      <c r="B111" s="37">
        <f t="shared" si="9"/>
        <v>48519</v>
      </c>
      <c r="C111" s="38">
        <f t="shared" si="11"/>
        <v>94</v>
      </c>
      <c r="D111" s="39">
        <f t="shared" si="6"/>
        <v>23217.651515151512</v>
      </c>
      <c r="E111" s="39">
        <f t="shared" si="7"/>
        <v>2757.9574613810701</v>
      </c>
      <c r="F111" s="39">
        <f t="shared" si="8"/>
        <v>20459.694053770443</v>
      </c>
      <c r="G111" s="41"/>
      <c r="H111" s="39">
        <f t="shared" si="10"/>
        <v>827387.23841432098</v>
      </c>
    </row>
    <row r="112" spans="2:8">
      <c r="B112" s="37">
        <f t="shared" si="9"/>
        <v>48549</v>
      </c>
      <c r="C112" s="38">
        <f t="shared" si="11"/>
        <v>95</v>
      </c>
      <c r="D112" s="39">
        <f t="shared" si="6"/>
        <v>23217.651515151512</v>
      </c>
      <c r="E112" s="39">
        <f t="shared" si="7"/>
        <v>2689.7584812018354</v>
      </c>
      <c r="F112" s="39">
        <f t="shared" si="8"/>
        <v>20527.893033949676</v>
      </c>
      <c r="G112" s="41"/>
      <c r="H112" s="39">
        <f t="shared" si="10"/>
        <v>806927.54436055059</v>
      </c>
    </row>
    <row r="113" spans="2:8">
      <c r="B113" s="37">
        <f t="shared" si="9"/>
        <v>48580</v>
      </c>
      <c r="C113" s="38">
        <f t="shared" si="11"/>
        <v>96</v>
      </c>
      <c r="D113" s="39">
        <f t="shared" si="6"/>
        <v>23217.651515151512</v>
      </c>
      <c r="E113" s="39">
        <f t="shared" si="7"/>
        <v>2621.3321710886698</v>
      </c>
      <c r="F113" s="39">
        <f t="shared" si="8"/>
        <v>20596.319344062842</v>
      </c>
      <c r="G113" s="41"/>
      <c r="H113" s="39">
        <f t="shared" si="10"/>
        <v>786399.65132660093</v>
      </c>
    </row>
    <row r="114" spans="2:8">
      <c r="B114" s="37">
        <f t="shared" si="9"/>
        <v>48611</v>
      </c>
      <c r="C114" s="38">
        <f t="shared" si="11"/>
        <v>97</v>
      </c>
      <c r="D114" s="39">
        <f t="shared" si="6"/>
        <v>23217.651515151512</v>
      </c>
      <c r="E114" s="39">
        <f t="shared" si="7"/>
        <v>2552.677773275127</v>
      </c>
      <c r="F114" s="39">
        <f t="shared" si="8"/>
        <v>20664.973741876383</v>
      </c>
      <c r="G114" s="41"/>
      <c r="H114" s="39">
        <f t="shared" si="10"/>
        <v>765803.3319825381</v>
      </c>
    </row>
    <row r="115" spans="2:8">
      <c r="B115" s="37">
        <f t="shared" si="9"/>
        <v>48639</v>
      </c>
      <c r="C115" s="38">
        <f t="shared" si="11"/>
        <v>98</v>
      </c>
      <c r="D115" s="39">
        <f t="shared" si="6"/>
        <v>23217.651515151512</v>
      </c>
      <c r="E115" s="39">
        <f t="shared" si="7"/>
        <v>2483.7945274688723</v>
      </c>
      <c r="F115" s="39">
        <f t="shared" si="8"/>
        <v>20733.85698768264</v>
      </c>
      <c r="G115" s="41"/>
      <c r="H115" s="39">
        <f t="shared" si="10"/>
        <v>745138.35824066168</v>
      </c>
    </row>
    <row r="116" spans="2:8">
      <c r="B116" s="37">
        <f t="shared" si="9"/>
        <v>48670</v>
      </c>
      <c r="C116" s="38">
        <f t="shared" si="11"/>
        <v>99</v>
      </c>
      <c r="D116" s="39">
        <f t="shared" si="6"/>
        <v>23217.651515151512</v>
      </c>
      <c r="E116" s="39">
        <f t="shared" si="7"/>
        <v>2414.6816708432634</v>
      </c>
      <c r="F116" s="39">
        <f t="shared" si="8"/>
        <v>20802.969844308249</v>
      </c>
      <c r="G116" s="41"/>
      <c r="H116" s="39">
        <f t="shared" si="10"/>
        <v>724404.50125297904</v>
      </c>
    </row>
    <row r="117" spans="2:8">
      <c r="B117" s="37">
        <f t="shared" si="9"/>
        <v>48700</v>
      </c>
      <c r="C117" s="38">
        <f t="shared" si="11"/>
        <v>100</v>
      </c>
      <c r="D117" s="39">
        <f t="shared" si="6"/>
        <v>23217.651515151512</v>
      </c>
      <c r="E117" s="39">
        <f t="shared" si="7"/>
        <v>2345.3384380289031</v>
      </c>
      <c r="F117" s="39">
        <f t="shared" si="8"/>
        <v>20872.31307712261</v>
      </c>
      <c r="G117" s="41"/>
      <c r="H117" s="39">
        <f t="shared" si="10"/>
        <v>703601.53140867082</v>
      </c>
    </row>
    <row r="118" spans="2:8">
      <c r="B118" s="37">
        <f t="shared" si="9"/>
        <v>48731</v>
      </c>
      <c r="C118" s="38">
        <f t="shared" si="11"/>
        <v>101</v>
      </c>
      <c r="D118" s="39">
        <f t="shared" si="6"/>
        <v>23217.651515151512</v>
      </c>
      <c r="E118" s="39">
        <f t="shared" si="7"/>
        <v>2275.7640611051611</v>
      </c>
      <c r="F118" s="39">
        <f t="shared" si="8"/>
        <v>20941.887454046351</v>
      </c>
      <c r="G118" s="41"/>
      <c r="H118" s="39">
        <f t="shared" si="10"/>
        <v>682729.21833154827</v>
      </c>
    </row>
    <row r="119" spans="2:8">
      <c r="B119" s="37">
        <f t="shared" si="9"/>
        <v>48761</v>
      </c>
      <c r="C119" s="38">
        <f t="shared" si="11"/>
        <v>102</v>
      </c>
      <c r="D119" s="39">
        <f t="shared" si="6"/>
        <v>23217.651515151512</v>
      </c>
      <c r="E119" s="39">
        <f t="shared" si="7"/>
        <v>2205.9577695916732</v>
      </c>
      <c r="F119" s="39">
        <f t="shared" si="8"/>
        <v>21011.693745559838</v>
      </c>
      <c r="G119" s="41"/>
      <c r="H119" s="39">
        <f t="shared" si="10"/>
        <v>661787.33087750187</v>
      </c>
    </row>
    <row r="120" spans="2:8">
      <c r="B120" s="37">
        <f t="shared" si="9"/>
        <v>48792</v>
      </c>
      <c r="C120" s="38">
        <f t="shared" si="11"/>
        <v>103</v>
      </c>
      <c r="D120" s="39">
        <f t="shared" si="6"/>
        <v>23217.651515151512</v>
      </c>
      <c r="E120" s="39">
        <f t="shared" si="7"/>
        <v>2135.9187904398068</v>
      </c>
      <c r="F120" s="39">
        <f t="shared" si="8"/>
        <v>21081.732724711706</v>
      </c>
      <c r="G120" s="41"/>
      <c r="H120" s="39">
        <f t="shared" si="10"/>
        <v>640775.63713194197</v>
      </c>
    </row>
    <row r="121" spans="2:8">
      <c r="B121" s="37">
        <f t="shared" si="9"/>
        <v>48823</v>
      </c>
      <c r="C121" s="38">
        <f t="shared" si="11"/>
        <v>104</v>
      </c>
      <c r="D121" s="39">
        <f t="shared" si="6"/>
        <v>23217.651515151512</v>
      </c>
      <c r="E121" s="39">
        <f t="shared" si="7"/>
        <v>2065.6463480241009</v>
      </c>
      <c r="F121" s="39">
        <f t="shared" si="8"/>
        <v>21152.005167127412</v>
      </c>
      <c r="G121" s="41"/>
      <c r="H121" s="39">
        <f t="shared" si="10"/>
        <v>619693.90440723021</v>
      </c>
    </row>
    <row r="122" spans="2:8">
      <c r="B122" s="37">
        <f t="shared" si="9"/>
        <v>48853</v>
      </c>
      <c r="C122" s="38">
        <f t="shared" si="11"/>
        <v>105</v>
      </c>
      <c r="D122" s="39">
        <f t="shared" si="6"/>
        <v>23217.651515151512</v>
      </c>
      <c r="E122" s="39">
        <f t="shared" si="7"/>
        <v>1995.1396641336762</v>
      </c>
      <c r="F122" s="39">
        <f t="shared" si="8"/>
        <v>21222.511851017836</v>
      </c>
      <c r="G122" s="41"/>
      <c r="H122" s="39">
        <f t="shared" si="10"/>
        <v>598541.89924010285</v>
      </c>
    </row>
    <row r="123" spans="2:8">
      <c r="B123" s="37">
        <f t="shared" si="9"/>
        <v>48884</v>
      </c>
      <c r="C123" s="38">
        <f t="shared" si="11"/>
        <v>106</v>
      </c>
      <c r="D123" s="39">
        <f t="shared" si="6"/>
        <v>23217.651515151512</v>
      </c>
      <c r="E123" s="39">
        <f t="shared" si="7"/>
        <v>1924.3979579636168</v>
      </c>
      <c r="F123" s="39">
        <f t="shared" si="8"/>
        <v>21293.253557187894</v>
      </c>
      <c r="G123" s="41"/>
      <c r="H123" s="39">
        <f t="shared" si="10"/>
        <v>577319.38738908502</v>
      </c>
    </row>
    <row r="124" spans="2:8">
      <c r="B124" s="37">
        <f t="shared" si="9"/>
        <v>48914</v>
      </c>
      <c r="C124" s="38">
        <f t="shared" si="11"/>
        <v>107</v>
      </c>
      <c r="D124" s="39">
        <f t="shared" si="6"/>
        <v>23217.651515151512</v>
      </c>
      <c r="E124" s="39">
        <f t="shared" si="7"/>
        <v>1853.4204461063241</v>
      </c>
      <c r="F124" s="39">
        <f t="shared" si="8"/>
        <v>21364.231069045189</v>
      </c>
      <c r="G124" s="41"/>
      <c r="H124" s="39">
        <f t="shared" si="10"/>
        <v>556026.13383189717</v>
      </c>
    </row>
    <row r="125" spans="2:8">
      <c r="B125" s="37">
        <f t="shared" si="9"/>
        <v>48945</v>
      </c>
      <c r="C125" s="38">
        <f t="shared" si="11"/>
        <v>108</v>
      </c>
      <c r="D125" s="39">
        <f t="shared" si="6"/>
        <v>23217.651515151512</v>
      </c>
      <c r="E125" s="39">
        <f t="shared" si="7"/>
        <v>1782.2063425428403</v>
      </c>
      <c r="F125" s="39">
        <f t="shared" si="8"/>
        <v>21435.445172608674</v>
      </c>
      <c r="G125" s="41"/>
      <c r="H125" s="39">
        <f t="shared" si="10"/>
        <v>534661.90276285203</v>
      </c>
    </row>
    <row r="126" spans="2:8">
      <c r="B126" s="37">
        <f t="shared" si="9"/>
        <v>48976</v>
      </c>
      <c r="C126" s="38">
        <f t="shared" si="11"/>
        <v>109</v>
      </c>
      <c r="D126" s="39">
        <f t="shared" si="6"/>
        <v>23217.651515151512</v>
      </c>
      <c r="E126" s="39">
        <f t="shared" si="7"/>
        <v>1710.7548586341447</v>
      </c>
      <c r="F126" s="39">
        <f t="shared" si="8"/>
        <v>21506.896656517369</v>
      </c>
      <c r="G126" s="41"/>
      <c r="H126" s="39">
        <f t="shared" si="10"/>
        <v>513226.45759024337</v>
      </c>
    </row>
    <row r="127" spans="2:8">
      <c r="B127" s="37">
        <f t="shared" si="9"/>
        <v>49004</v>
      </c>
      <c r="C127" s="38">
        <f t="shared" si="11"/>
        <v>110</v>
      </c>
      <c r="D127" s="39">
        <f t="shared" si="6"/>
        <v>23217.651515151512</v>
      </c>
      <c r="E127" s="39">
        <f t="shared" si="7"/>
        <v>1639.0652031124202</v>
      </c>
      <c r="F127" s="39">
        <f t="shared" si="8"/>
        <v>21578.586312039093</v>
      </c>
      <c r="G127" s="41"/>
      <c r="H127" s="39">
        <f t="shared" si="10"/>
        <v>491719.56093372602</v>
      </c>
    </row>
    <row r="128" spans="2:8">
      <c r="B128" s="37">
        <f t="shared" si="9"/>
        <v>49035</v>
      </c>
      <c r="C128" s="38">
        <f t="shared" si="11"/>
        <v>111</v>
      </c>
      <c r="D128" s="39">
        <f t="shared" si="6"/>
        <v>23217.651515151512</v>
      </c>
      <c r="E128" s="39">
        <f t="shared" si="7"/>
        <v>1567.1365820722899</v>
      </c>
      <c r="F128" s="39">
        <f t="shared" si="8"/>
        <v>21650.514933079223</v>
      </c>
      <c r="G128" s="41"/>
      <c r="H128" s="39">
        <f t="shared" si="10"/>
        <v>470140.97462168691</v>
      </c>
    </row>
    <row r="129" spans="2:8">
      <c r="B129" s="37">
        <f t="shared" si="9"/>
        <v>49065</v>
      </c>
      <c r="C129" s="38">
        <f t="shared" si="11"/>
        <v>112</v>
      </c>
      <c r="D129" s="39">
        <f t="shared" si="6"/>
        <v>23217.651515151512</v>
      </c>
      <c r="E129" s="39">
        <f t="shared" si="7"/>
        <v>1494.9681989620256</v>
      </c>
      <c r="F129" s="39">
        <f t="shared" si="8"/>
        <v>21722.683316189487</v>
      </c>
      <c r="G129" s="41"/>
      <c r="H129" s="39">
        <f t="shared" si="10"/>
        <v>448490.45968860766</v>
      </c>
    </row>
    <row r="130" spans="2:8">
      <c r="B130" s="37">
        <f t="shared" si="9"/>
        <v>49096</v>
      </c>
      <c r="C130" s="38">
        <f t="shared" si="11"/>
        <v>113</v>
      </c>
      <c r="D130" s="39">
        <f t="shared" si="6"/>
        <v>23217.651515151512</v>
      </c>
      <c r="E130" s="39">
        <f t="shared" si="7"/>
        <v>1422.5592545747272</v>
      </c>
      <c r="F130" s="39">
        <f t="shared" si="8"/>
        <v>21795.092260576785</v>
      </c>
      <c r="G130" s="41"/>
      <c r="H130" s="39">
        <f t="shared" si="10"/>
        <v>426767.77637241816</v>
      </c>
    </row>
    <row r="131" spans="2:8">
      <c r="B131" s="37">
        <f t="shared" si="9"/>
        <v>49126</v>
      </c>
      <c r="C131" s="38">
        <f t="shared" si="11"/>
        <v>114</v>
      </c>
      <c r="D131" s="39">
        <f t="shared" si="6"/>
        <v>23217.651515151512</v>
      </c>
      <c r="E131" s="39">
        <f t="shared" si="7"/>
        <v>1349.9089470394713</v>
      </c>
      <c r="F131" s="39">
        <f t="shared" si="8"/>
        <v>21867.74256811204</v>
      </c>
      <c r="G131" s="41"/>
      <c r="H131" s="39">
        <f t="shared" si="10"/>
        <v>404972.68411184137</v>
      </c>
    </row>
    <row r="132" spans="2:8">
      <c r="B132" s="37">
        <f t="shared" si="9"/>
        <v>49157</v>
      </c>
      <c r="C132" s="38">
        <f t="shared" si="11"/>
        <v>115</v>
      </c>
      <c r="D132" s="39">
        <f t="shared" si="6"/>
        <v>23217.651515151512</v>
      </c>
      <c r="E132" s="39">
        <f t="shared" si="7"/>
        <v>1277.0164718124313</v>
      </c>
      <c r="F132" s="39">
        <f t="shared" si="8"/>
        <v>21940.63504333908</v>
      </c>
      <c r="G132" s="41"/>
      <c r="H132" s="39">
        <f t="shared" si="10"/>
        <v>383104.94154372934</v>
      </c>
    </row>
    <row r="133" spans="2:8">
      <c r="B133" s="37">
        <f t="shared" si="9"/>
        <v>49188</v>
      </c>
      <c r="C133" s="38">
        <f t="shared" si="11"/>
        <v>116</v>
      </c>
      <c r="D133" s="39">
        <f t="shared" si="6"/>
        <v>23217.651515151512</v>
      </c>
      <c r="E133" s="39">
        <f t="shared" si="7"/>
        <v>1203.8810216679676</v>
      </c>
      <c r="F133" s="39">
        <f t="shared" si="8"/>
        <v>22013.770493483546</v>
      </c>
      <c r="G133" s="41"/>
      <c r="H133" s="39">
        <f t="shared" si="10"/>
        <v>361164.30650039023</v>
      </c>
    </row>
    <row r="134" spans="2:8">
      <c r="B134" s="37">
        <f t="shared" si="9"/>
        <v>49218</v>
      </c>
      <c r="C134" s="38">
        <f t="shared" si="11"/>
        <v>117</v>
      </c>
      <c r="D134" s="39">
        <f t="shared" si="6"/>
        <v>23217.651515151512</v>
      </c>
      <c r="E134" s="39">
        <f t="shared" si="7"/>
        <v>1130.5017866896892</v>
      </c>
      <c r="F134" s="39">
        <f t="shared" si="8"/>
        <v>22087.149728461824</v>
      </c>
      <c r="G134" s="41"/>
      <c r="H134" s="39">
        <f t="shared" si="10"/>
        <v>339150.53600690671</v>
      </c>
    </row>
    <row r="135" spans="2:8">
      <c r="B135" s="37">
        <f t="shared" si="9"/>
        <v>49249</v>
      </c>
      <c r="C135" s="38">
        <f t="shared" si="11"/>
        <v>118</v>
      </c>
      <c r="D135" s="39">
        <f t="shared" si="6"/>
        <v>23217.651515151512</v>
      </c>
      <c r="E135" s="39">
        <f t="shared" si="7"/>
        <v>1056.8779542614832</v>
      </c>
      <c r="F135" s="39">
        <f t="shared" si="8"/>
        <v>22160.773560890029</v>
      </c>
      <c r="G135" s="41"/>
      <c r="H135" s="39">
        <f t="shared" si="10"/>
        <v>317063.3862784449</v>
      </c>
    </row>
    <row r="136" spans="2:8">
      <c r="B136" s="37">
        <f t="shared" si="9"/>
        <v>49279</v>
      </c>
      <c r="C136" s="38">
        <f t="shared" si="11"/>
        <v>119</v>
      </c>
      <c r="D136" s="39">
        <f t="shared" si="6"/>
        <v>23217.651515151512</v>
      </c>
      <c r="E136" s="39">
        <f t="shared" si="7"/>
        <v>983.00870905851627</v>
      </c>
      <c r="F136" s="39">
        <f t="shared" si="8"/>
        <v>22234.642806092997</v>
      </c>
      <c r="G136" s="41"/>
      <c r="H136" s="39">
        <f t="shared" si="10"/>
        <v>294902.61271755485</v>
      </c>
    </row>
    <row r="137" spans="2:8">
      <c r="B137" s="37">
        <f t="shared" si="9"/>
        <v>49310</v>
      </c>
      <c r="C137" s="38">
        <f t="shared" si="11"/>
        <v>120</v>
      </c>
      <c r="D137" s="39">
        <f t="shared" si="6"/>
        <v>23217.651515151512</v>
      </c>
      <c r="E137" s="39">
        <f t="shared" si="7"/>
        <v>908.89323303820629</v>
      </c>
      <c r="F137" s="39">
        <f t="shared" si="8"/>
        <v>22308.758282113307</v>
      </c>
      <c r="G137" s="41"/>
      <c r="H137" s="39">
        <f t="shared" si="10"/>
        <v>272667.96991146187</v>
      </c>
    </row>
    <row r="138" spans="2:8">
      <c r="B138" s="37">
        <f t="shared" si="9"/>
        <v>49341</v>
      </c>
      <c r="C138" s="38">
        <f t="shared" si="11"/>
        <v>121</v>
      </c>
      <c r="D138" s="39">
        <f t="shared" si="6"/>
        <v>23217.651515151512</v>
      </c>
      <c r="E138" s="39">
        <f t="shared" si="7"/>
        <v>834.530705431162</v>
      </c>
      <c r="F138" s="39">
        <f t="shared" si="8"/>
        <v>22383.120809720349</v>
      </c>
      <c r="G138" s="41"/>
      <c r="H138" s="39">
        <f t="shared" si="10"/>
        <v>250359.21162934857</v>
      </c>
    </row>
    <row r="139" spans="2:8">
      <c r="B139" s="37">
        <f t="shared" si="9"/>
        <v>49369</v>
      </c>
      <c r="C139" s="38">
        <f t="shared" si="11"/>
        <v>122</v>
      </c>
      <c r="D139" s="39">
        <f t="shared" si="6"/>
        <v>23217.651515151512</v>
      </c>
      <c r="E139" s="39">
        <f t="shared" si="7"/>
        <v>759.92030273209411</v>
      </c>
      <c r="F139" s="39">
        <f t="shared" si="8"/>
        <v>22457.731212419418</v>
      </c>
      <c r="G139" s="41"/>
      <c r="H139" s="39">
        <f t="shared" si="10"/>
        <v>227976.09081962821</v>
      </c>
    </row>
    <row r="140" spans="2:8">
      <c r="B140" s="37">
        <f t="shared" si="9"/>
        <v>49400</v>
      </c>
      <c r="C140" s="38">
        <f t="shared" si="11"/>
        <v>123</v>
      </c>
      <c r="D140" s="39">
        <f t="shared" si="6"/>
        <v>23217.651515151512</v>
      </c>
      <c r="E140" s="39">
        <f t="shared" si="7"/>
        <v>685.06119869069596</v>
      </c>
      <c r="F140" s="39">
        <f t="shared" si="8"/>
        <v>22532.590316460817</v>
      </c>
      <c r="G140" s="41"/>
      <c r="H140" s="39">
        <f t="shared" si="10"/>
        <v>205518.35960720878</v>
      </c>
    </row>
    <row r="141" spans="2:8">
      <c r="B141" s="37">
        <f t="shared" si="9"/>
        <v>49430</v>
      </c>
      <c r="C141" s="38">
        <f t="shared" si="11"/>
        <v>124</v>
      </c>
      <c r="D141" s="39">
        <f t="shared" si="6"/>
        <v>23217.651515151512</v>
      </c>
      <c r="E141" s="39">
        <f t="shared" si="7"/>
        <v>609.95256430249322</v>
      </c>
      <c r="F141" s="39">
        <f t="shared" si="8"/>
        <v>22607.698950849019</v>
      </c>
      <c r="G141" s="41"/>
      <c r="H141" s="39">
        <f t="shared" si="10"/>
        <v>182985.76929074796</v>
      </c>
    </row>
    <row r="142" spans="2:8">
      <c r="B142" s="37">
        <f t="shared" si="9"/>
        <v>49461</v>
      </c>
      <c r="C142" s="38">
        <f t="shared" si="11"/>
        <v>125</v>
      </c>
      <c r="D142" s="39">
        <f t="shared" si="6"/>
        <v>23217.651515151512</v>
      </c>
      <c r="E142" s="39">
        <f t="shared" si="7"/>
        <v>534.59356779966322</v>
      </c>
      <c r="F142" s="39">
        <f t="shared" si="8"/>
        <v>22683.057947351848</v>
      </c>
      <c r="G142" s="41"/>
      <c r="H142" s="39">
        <f t="shared" si="10"/>
        <v>160378.07033989896</v>
      </c>
    </row>
    <row r="143" spans="2:8">
      <c r="B143" s="37">
        <f t="shared" si="9"/>
        <v>49491</v>
      </c>
      <c r="C143" s="38">
        <f t="shared" si="11"/>
        <v>126</v>
      </c>
      <c r="D143" s="39">
        <f t="shared" si="6"/>
        <v>23217.651515151512</v>
      </c>
      <c r="E143" s="39">
        <f t="shared" si="7"/>
        <v>458.98337464182367</v>
      </c>
      <c r="F143" s="39">
        <f t="shared" si="8"/>
        <v>22758.66814050969</v>
      </c>
      <c r="G143" s="41"/>
      <c r="H143" s="39">
        <f t="shared" si="10"/>
        <v>137695.0123925471</v>
      </c>
    </row>
    <row r="144" spans="2:8">
      <c r="B144" s="37">
        <f t="shared" si="9"/>
        <v>49522</v>
      </c>
      <c r="C144" s="38">
        <f t="shared" si="11"/>
        <v>127</v>
      </c>
      <c r="D144" s="39">
        <f t="shared" si="6"/>
        <v>23217.651515151512</v>
      </c>
      <c r="E144" s="39">
        <f t="shared" si="7"/>
        <v>383.12114750679137</v>
      </c>
      <c r="F144" s="39">
        <f t="shared" si="8"/>
        <v>22834.530367644722</v>
      </c>
      <c r="G144" s="41"/>
      <c r="H144" s="39">
        <f t="shared" si="10"/>
        <v>114936.34425203741</v>
      </c>
    </row>
    <row r="145" spans="2:11">
      <c r="B145" s="37">
        <f t="shared" si="9"/>
        <v>49553</v>
      </c>
      <c r="C145" s="38">
        <f t="shared" si="11"/>
        <v>128</v>
      </c>
      <c r="D145" s="39">
        <f t="shared" ref="D145:D208" si="12">+IF($E$9&lt;H145+(H145*($E$4/$E$7)),$E$9,H145+(H145*($E$4/$E$7)))</f>
        <v>23217.651515151512</v>
      </c>
      <c r="E145" s="39">
        <f t="shared" ref="E145:E208" si="13">H145*($E$4/$E$7)</f>
        <v>307.00604628130895</v>
      </c>
      <c r="F145" s="39">
        <f t="shared" ref="F145:F208" si="14">D145-E145</f>
        <v>22910.645468870203</v>
      </c>
      <c r="G145" s="41"/>
      <c r="H145" s="39">
        <f t="shared" si="10"/>
        <v>92101.813884392686</v>
      </c>
    </row>
    <row r="146" spans="2:11">
      <c r="B146" s="37">
        <f t="shared" ref="B146:B209" si="15">EDATE($E$13,C146)</f>
        <v>49583</v>
      </c>
      <c r="C146" s="38">
        <f t="shared" si="11"/>
        <v>129</v>
      </c>
      <c r="D146" s="39">
        <f t="shared" si="12"/>
        <v>23217.651515151512</v>
      </c>
      <c r="E146" s="39">
        <f t="shared" si="13"/>
        <v>230.6372280517416</v>
      </c>
      <c r="F146" s="39">
        <f t="shared" si="14"/>
        <v>22987.01428709977</v>
      </c>
      <c r="G146" s="41"/>
      <c r="H146" s="39">
        <f t="shared" ref="H146:H209" si="16">H145-F145-G145</f>
        <v>69191.168415522479</v>
      </c>
    </row>
    <row r="147" spans="2:11">
      <c r="B147" s="37">
        <f t="shared" si="15"/>
        <v>49614</v>
      </c>
      <c r="C147" s="38">
        <f t="shared" ref="C147:C210" si="17">+C146+1</f>
        <v>130</v>
      </c>
      <c r="D147" s="39">
        <f t="shared" si="12"/>
        <v>23217.651515151512</v>
      </c>
      <c r="E147" s="39">
        <f t="shared" si="13"/>
        <v>154.01384709474237</v>
      </c>
      <c r="F147" s="39">
        <f t="shared" si="14"/>
        <v>23063.63766805677</v>
      </c>
      <c r="G147" s="41"/>
      <c r="H147" s="39">
        <f t="shared" si="16"/>
        <v>46204.154128422713</v>
      </c>
      <c r="K147" s="43"/>
    </row>
    <row r="148" spans="2:11">
      <c r="B148" s="37">
        <f t="shared" si="15"/>
        <v>49644</v>
      </c>
      <c r="C148" s="38">
        <f t="shared" si="17"/>
        <v>131</v>
      </c>
      <c r="D148" s="39">
        <f t="shared" si="12"/>
        <v>23217.651515151512</v>
      </c>
      <c r="E148" s="39">
        <f t="shared" si="13"/>
        <v>77.135054867886481</v>
      </c>
      <c r="F148" s="39">
        <f t="shared" si="14"/>
        <v>23140.516460283627</v>
      </c>
      <c r="G148" s="41"/>
      <c r="H148" s="39">
        <f t="shared" si="16"/>
        <v>23140.516460365943</v>
      </c>
    </row>
    <row r="149" spans="2:11">
      <c r="B149" s="37">
        <f t="shared" si="15"/>
        <v>49675</v>
      </c>
      <c r="C149" s="38">
        <f t="shared" si="17"/>
        <v>132</v>
      </c>
      <c r="D149" s="39">
        <f t="shared" si="12"/>
        <v>8.2590934956291066E-8</v>
      </c>
      <c r="E149" s="39">
        <f t="shared" si="13"/>
        <v>2.7438848822688063E-10</v>
      </c>
      <c r="F149" s="39">
        <f t="shared" si="14"/>
        <v>8.2316546468064189E-8</v>
      </c>
      <c r="G149" s="41"/>
      <c r="H149" s="39">
        <f t="shared" si="16"/>
        <v>8.2316546468064189E-8</v>
      </c>
    </row>
    <row r="150" spans="2:11">
      <c r="B150" s="37">
        <f t="shared" si="15"/>
        <v>49706</v>
      </c>
      <c r="C150" s="38">
        <f t="shared" si="17"/>
        <v>133</v>
      </c>
      <c r="D150" s="39">
        <f t="shared" si="12"/>
        <v>0</v>
      </c>
      <c r="E150" s="39">
        <f t="shared" si="13"/>
        <v>0</v>
      </c>
      <c r="F150" s="39">
        <f t="shared" si="14"/>
        <v>0</v>
      </c>
      <c r="G150" s="41"/>
      <c r="H150" s="39">
        <f t="shared" si="16"/>
        <v>0</v>
      </c>
    </row>
    <row r="151" spans="2:11">
      <c r="B151" s="37">
        <f t="shared" si="15"/>
        <v>49735</v>
      </c>
      <c r="C151" s="38">
        <f t="shared" si="17"/>
        <v>134</v>
      </c>
      <c r="D151" s="39">
        <f t="shared" si="12"/>
        <v>0</v>
      </c>
      <c r="E151" s="39">
        <f t="shared" si="13"/>
        <v>0</v>
      </c>
      <c r="F151" s="39">
        <f t="shared" si="14"/>
        <v>0</v>
      </c>
      <c r="G151" s="41"/>
      <c r="H151" s="39">
        <f t="shared" si="16"/>
        <v>0</v>
      </c>
    </row>
    <row r="152" spans="2:11">
      <c r="B152" s="37">
        <f t="shared" si="15"/>
        <v>49766</v>
      </c>
      <c r="C152" s="38">
        <f t="shared" si="17"/>
        <v>135</v>
      </c>
      <c r="D152" s="39">
        <f t="shared" si="12"/>
        <v>0</v>
      </c>
      <c r="E152" s="39">
        <f t="shared" si="13"/>
        <v>0</v>
      </c>
      <c r="F152" s="39">
        <f t="shared" si="14"/>
        <v>0</v>
      </c>
      <c r="G152" s="41"/>
      <c r="H152" s="39">
        <f t="shared" si="16"/>
        <v>0</v>
      </c>
    </row>
    <row r="153" spans="2:11">
      <c r="B153" s="37">
        <f t="shared" si="15"/>
        <v>49796</v>
      </c>
      <c r="C153" s="38">
        <f t="shared" si="17"/>
        <v>136</v>
      </c>
      <c r="D153" s="39">
        <f t="shared" si="12"/>
        <v>0</v>
      </c>
      <c r="E153" s="39">
        <f t="shared" si="13"/>
        <v>0</v>
      </c>
      <c r="F153" s="39">
        <f t="shared" si="14"/>
        <v>0</v>
      </c>
      <c r="G153" s="41"/>
      <c r="H153" s="39">
        <f t="shared" si="16"/>
        <v>0</v>
      </c>
    </row>
    <row r="154" spans="2:11">
      <c r="B154" s="37">
        <f t="shared" si="15"/>
        <v>49827</v>
      </c>
      <c r="C154" s="38">
        <f t="shared" si="17"/>
        <v>137</v>
      </c>
      <c r="D154" s="39">
        <f t="shared" si="12"/>
        <v>0</v>
      </c>
      <c r="E154" s="39">
        <f t="shared" si="13"/>
        <v>0</v>
      </c>
      <c r="F154" s="39">
        <f t="shared" si="14"/>
        <v>0</v>
      </c>
      <c r="G154" s="41"/>
      <c r="H154" s="39">
        <f t="shared" si="16"/>
        <v>0</v>
      </c>
    </row>
    <row r="155" spans="2:11">
      <c r="B155" s="37">
        <f t="shared" si="15"/>
        <v>49857</v>
      </c>
      <c r="C155" s="38">
        <f t="shared" si="17"/>
        <v>138</v>
      </c>
      <c r="D155" s="39">
        <f t="shared" si="12"/>
        <v>0</v>
      </c>
      <c r="E155" s="39">
        <f t="shared" si="13"/>
        <v>0</v>
      </c>
      <c r="F155" s="39">
        <f t="shared" si="14"/>
        <v>0</v>
      </c>
      <c r="G155" s="41"/>
      <c r="H155" s="39">
        <f t="shared" si="16"/>
        <v>0</v>
      </c>
    </row>
    <row r="156" spans="2:11">
      <c r="B156" s="37">
        <f t="shared" si="15"/>
        <v>49888</v>
      </c>
      <c r="C156" s="38">
        <f t="shared" si="17"/>
        <v>139</v>
      </c>
      <c r="D156" s="39">
        <f t="shared" si="12"/>
        <v>0</v>
      </c>
      <c r="E156" s="39">
        <f t="shared" si="13"/>
        <v>0</v>
      </c>
      <c r="F156" s="39">
        <f t="shared" si="14"/>
        <v>0</v>
      </c>
      <c r="G156" s="41"/>
      <c r="H156" s="39">
        <f t="shared" si="16"/>
        <v>0</v>
      </c>
    </row>
    <row r="157" spans="2:11">
      <c r="B157" s="37">
        <f t="shared" si="15"/>
        <v>49919</v>
      </c>
      <c r="C157" s="38">
        <f t="shared" si="17"/>
        <v>140</v>
      </c>
      <c r="D157" s="39">
        <f t="shared" si="12"/>
        <v>0</v>
      </c>
      <c r="E157" s="39">
        <f t="shared" si="13"/>
        <v>0</v>
      </c>
      <c r="F157" s="39">
        <f t="shared" si="14"/>
        <v>0</v>
      </c>
      <c r="G157" s="41"/>
      <c r="H157" s="39">
        <f t="shared" si="16"/>
        <v>0</v>
      </c>
    </row>
    <row r="158" spans="2:11">
      <c r="B158" s="37">
        <f t="shared" si="15"/>
        <v>49949</v>
      </c>
      <c r="C158" s="38">
        <f t="shared" si="17"/>
        <v>141</v>
      </c>
      <c r="D158" s="39">
        <f t="shared" si="12"/>
        <v>0</v>
      </c>
      <c r="E158" s="39">
        <f t="shared" si="13"/>
        <v>0</v>
      </c>
      <c r="F158" s="39">
        <f t="shared" si="14"/>
        <v>0</v>
      </c>
      <c r="G158" s="41"/>
      <c r="H158" s="39">
        <f t="shared" si="16"/>
        <v>0</v>
      </c>
    </row>
    <row r="159" spans="2:11">
      <c r="B159" s="37">
        <f t="shared" si="15"/>
        <v>49980</v>
      </c>
      <c r="C159" s="38">
        <f t="shared" si="17"/>
        <v>142</v>
      </c>
      <c r="D159" s="39">
        <f t="shared" si="12"/>
        <v>0</v>
      </c>
      <c r="E159" s="39">
        <f t="shared" si="13"/>
        <v>0</v>
      </c>
      <c r="F159" s="39">
        <f t="shared" si="14"/>
        <v>0</v>
      </c>
      <c r="G159" s="41"/>
      <c r="H159" s="39">
        <f t="shared" si="16"/>
        <v>0</v>
      </c>
    </row>
    <row r="160" spans="2:11">
      <c r="B160" s="37">
        <f t="shared" si="15"/>
        <v>50010</v>
      </c>
      <c r="C160" s="38">
        <f t="shared" si="17"/>
        <v>143</v>
      </c>
      <c r="D160" s="39">
        <f t="shared" si="12"/>
        <v>0</v>
      </c>
      <c r="E160" s="39">
        <f t="shared" si="13"/>
        <v>0</v>
      </c>
      <c r="F160" s="39">
        <f t="shared" si="14"/>
        <v>0</v>
      </c>
      <c r="G160" s="41"/>
      <c r="H160" s="39">
        <f t="shared" si="16"/>
        <v>0</v>
      </c>
    </row>
    <row r="161" spans="2:8">
      <c r="B161" s="37">
        <f t="shared" si="15"/>
        <v>50041</v>
      </c>
      <c r="C161" s="38">
        <f t="shared" si="17"/>
        <v>144</v>
      </c>
      <c r="D161" s="39">
        <f t="shared" si="12"/>
        <v>0</v>
      </c>
      <c r="E161" s="39">
        <f t="shared" si="13"/>
        <v>0</v>
      </c>
      <c r="F161" s="39">
        <f t="shared" si="14"/>
        <v>0</v>
      </c>
      <c r="G161" s="41"/>
      <c r="H161" s="39">
        <f t="shared" si="16"/>
        <v>0</v>
      </c>
    </row>
    <row r="162" spans="2:8">
      <c r="B162" s="37">
        <f t="shared" si="15"/>
        <v>50072</v>
      </c>
      <c r="C162" s="38">
        <f t="shared" si="17"/>
        <v>145</v>
      </c>
      <c r="D162" s="39">
        <f t="shared" si="12"/>
        <v>0</v>
      </c>
      <c r="E162" s="39">
        <f t="shared" si="13"/>
        <v>0</v>
      </c>
      <c r="F162" s="39">
        <f t="shared" si="14"/>
        <v>0</v>
      </c>
      <c r="G162" s="41"/>
      <c r="H162" s="39">
        <f t="shared" si="16"/>
        <v>0</v>
      </c>
    </row>
    <row r="163" spans="2:8">
      <c r="B163" s="37">
        <f t="shared" si="15"/>
        <v>50100</v>
      </c>
      <c r="C163" s="38">
        <f t="shared" si="17"/>
        <v>146</v>
      </c>
      <c r="D163" s="39">
        <f t="shared" si="12"/>
        <v>0</v>
      </c>
      <c r="E163" s="39">
        <f t="shared" si="13"/>
        <v>0</v>
      </c>
      <c r="F163" s="39">
        <f t="shared" si="14"/>
        <v>0</v>
      </c>
      <c r="G163" s="41"/>
      <c r="H163" s="39">
        <f t="shared" si="16"/>
        <v>0</v>
      </c>
    </row>
    <row r="164" spans="2:8">
      <c r="B164" s="37">
        <f t="shared" si="15"/>
        <v>50131</v>
      </c>
      <c r="C164" s="38">
        <f t="shared" si="17"/>
        <v>147</v>
      </c>
      <c r="D164" s="39">
        <f t="shared" si="12"/>
        <v>0</v>
      </c>
      <c r="E164" s="39">
        <f t="shared" si="13"/>
        <v>0</v>
      </c>
      <c r="F164" s="39">
        <f t="shared" si="14"/>
        <v>0</v>
      </c>
      <c r="G164" s="41"/>
      <c r="H164" s="39">
        <f t="shared" si="16"/>
        <v>0</v>
      </c>
    </row>
    <row r="165" spans="2:8">
      <c r="B165" s="37">
        <f t="shared" si="15"/>
        <v>50161</v>
      </c>
      <c r="C165" s="38">
        <f t="shared" si="17"/>
        <v>148</v>
      </c>
      <c r="D165" s="39">
        <f t="shared" si="12"/>
        <v>0</v>
      </c>
      <c r="E165" s="39">
        <f t="shared" si="13"/>
        <v>0</v>
      </c>
      <c r="F165" s="39">
        <f t="shared" si="14"/>
        <v>0</v>
      </c>
      <c r="G165" s="41"/>
      <c r="H165" s="39">
        <f t="shared" si="16"/>
        <v>0</v>
      </c>
    </row>
    <row r="166" spans="2:8">
      <c r="B166" s="37">
        <f t="shared" si="15"/>
        <v>50192</v>
      </c>
      <c r="C166" s="38">
        <f t="shared" si="17"/>
        <v>149</v>
      </c>
      <c r="D166" s="39">
        <f t="shared" si="12"/>
        <v>0</v>
      </c>
      <c r="E166" s="39">
        <f t="shared" si="13"/>
        <v>0</v>
      </c>
      <c r="F166" s="39">
        <f t="shared" si="14"/>
        <v>0</v>
      </c>
      <c r="G166" s="41"/>
      <c r="H166" s="39">
        <f t="shared" si="16"/>
        <v>0</v>
      </c>
    </row>
    <row r="167" spans="2:8">
      <c r="B167" s="37">
        <f t="shared" si="15"/>
        <v>50222</v>
      </c>
      <c r="C167" s="38">
        <f t="shared" si="17"/>
        <v>150</v>
      </c>
      <c r="D167" s="39">
        <f t="shared" si="12"/>
        <v>0</v>
      </c>
      <c r="E167" s="39">
        <f t="shared" si="13"/>
        <v>0</v>
      </c>
      <c r="F167" s="39">
        <f t="shared" si="14"/>
        <v>0</v>
      </c>
      <c r="G167" s="41"/>
      <c r="H167" s="39">
        <f t="shared" si="16"/>
        <v>0</v>
      </c>
    </row>
    <row r="168" spans="2:8">
      <c r="B168" s="37">
        <f t="shared" si="15"/>
        <v>50253</v>
      </c>
      <c r="C168" s="38">
        <f t="shared" si="17"/>
        <v>151</v>
      </c>
      <c r="D168" s="39">
        <f t="shared" si="12"/>
        <v>0</v>
      </c>
      <c r="E168" s="39">
        <f t="shared" si="13"/>
        <v>0</v>
      </c>
      <c r="F168" s="39">
        <f t="shared" si="14"/>
        <v>0</v>
      </c>
      <c r="G168" s="41"/>
      <c r="H168" s="39">
        <f t="shared" si="16"/>
        <v>0</v>
      </c>
    </row>
    <row r="169" spans="2:8">
      <c r="B169" s="37">
        <f t="shared" si="15"/>
        <v>50284</v>
      </c>
      <c r="C169" s="38">
        <f t="shared" si="17"/>
        <v>152</v>
      </c>
      <c r="D169" s="39">
        <f t="shared" si="12"/>
        <v>0</v>
      </c>
      <c r="E169" s="39">
        <f t="shared" si="13"/>
        <v>0</v>
      </c>
      <c r="F169" s="39">
        <f t="shared" si="14"/>
        <v>0</v>
      </c>
      <c r="G169" s="41"/>
      <c r="H169" s="39">
        <f t="shared" si="16"/>
        <v>0</v>
      </c>
    </row>
    <row r="170" spans="2:8">
      <c r="B170" s="37">
        <f t="shared" si="15"/>
        <v>50314</v>
      </c>
      <c r="C170" s="38">
        <f t="shared" si="17"/>
        <v>153</v>
      </c>
      <c r="D170" s="39">
        <f t="shared" si="12"/>
        <v>0</v>
      </c>
      <c r="E170" s="39">
        <f t="shared" si="13"/>
        <v>0</v>
      </c>
      <c r="F170" s="39">
        <f t="shared" si="14"/>
        <v>0</v>
      </c>
      <c r="G170" s="41"/>
      <c r="H170" s="39">
        <f t="shared" si="16"/>
        <v>0</v>
      </c>
    </row>
    <row r="171" spans="2:8">
      <c r="B171" s="37">
        <f t="shared" si="15"/>
        <v>50345</v>
      </c>
      <c r="C171" s="38">
        <f t="shared" si="17"/>
        <v>154</v>
      </c>
      <c r="D171" s="39">
        <f t="shared" si="12"/>
        <v>0</v>
      </c>
      <c r="E171" s="39">
        <f t="shared" si="13"/>
        <v>0</v>
      </c>
      <c r="F171" s="39">
        <f t="shared" si="14"/>
        <v>0</v>
      </c>
      <c r="G171" s="41"/>
      <c r="H171" s="39">
        <f t="shared" si="16"/>
        <v>0</v>
      </c>
    </row>
    <row r="172" spans="2:8">
      <c r="B172" s="37">
        <f t="shared" si="15"/>
        <v>50375</v>
      </c>
      <c r="C172" s="38">
        <f t="shared" si="17"/>
        <v>155</v>
      </c>
      <c r="D172" s="39">
        <f t="shared" si="12"/>
        <v>0</v>
      </c>
      <c r="E172" s="39">
        <f t="shared" si="13"/>
        <v>0</v>
      </c>
      <c r="F172" s="39">
        <f t="shared" si="14"/>
        <v>0</v>
      </c>
      <c r="G172" s="41"/>
      <c r="H172" s="39">
        <f t="shared" si="16"/>
        <v>0</v>
      </c>
    </row>
    <row r="173" spans="2:8">
      <c r="B173" s="37">
        <f t="shared" si="15"/>
        <v>50406</v>
      </c>
      <c r="C173" s="38">
        <f t="shared" si="17"/>
        <v>156</v>
      </c>
      <c r="D173" s="39">
        <f t="shared" si="12"/>
        <v>0</v>
      </c>
      <c r="E173" s="39">
        <f t="shared" si="13"/>
        <v>0</v>
      </c>
      <c r="F173" s="39">
        <f t="shared" si="14"/>
        <v>0</v>
      </c>
      <c r="G173" s="41"/>
      <c r="H173" s="39">
        <f t="shared" si="16"/>
        <v>0</v>
      </c>
    </row>
    <row r="174" spans="2:8">
      <c r="B174" s="37">
        <f t="shared" si="15"/>
        <v>50437</v>
      </c>
      <c r="C174" s="38">
        <f t="shared" si="17"/>
        <v>157</v>
      </c>
      <c r="D174" s="39">
        <f t="shared" si="12"/>
        <v>0</v>
      </c>
      <c r="E174" s="39">
        <f t="shared" si="13"/>
        <v>0</v>
      </c>
      <c r="F174" s="39">
        <f t="shared" si="14"/>
        <v>0</v>
      </c>
      <c r="G174" s="41"/>
      <c r="H174" s="39">
        <f t="shared" si="16"/>
        <v>0</v>
      </c>
    </row>
    <row r="175" spans="2:8">
      <c r="B175" s="37">
        <f t="shared" si="15"/>
        <v>50465</v>
      </c>
      <c r="C175" s="38">
        <f t="shared" si="17"/>
        <v>158</v>
      </c>
      <c r="D175" s="39">
        <f t="shared" si="12"/>
        <v>0</v>
      </c>
      <c r="E175" s="39">
        <f t="shared" si="13"/>
        <v>0</v>
      </c>
      <c r="F175" s="39">
        <f t="shared" si="14"/>
        <v>0</v>
      </c>
      <c r="G175" s="41"/>
      <c r="H175" s="39">
        <f t="shared" si="16"/>
        <v>0</v>
      </c>
    </row>
    <row r="176" spans="2:8">
      <c r="B176" s="37">
        <f t="shared" si="15"/>
        <v>50496</v>
      </c>
      <c r="C176" s="38">
        <f t="shared" si="17"/>
        <v>159</v>
      </c>
      <c r="D176" s="39">
        <f t="shared" si="12"/>
        <v>0</v>
      </c>
      <c r="E176" s="39">
        <f t="shared" si="13"/>
        <v>0</v>
      </c>
      <c r="F176" s="39">
        <f t="shared" si="14"/>
        <v>0</v>
      </c>
      <c r="G176" s="41"/>
      <c r="H176" s="39">
        <f t="shared" si="16"/>
        <v>0</v>
      </c>
    </row>
    <row r="177" spans="2:8">
      <c r="B177" s="37">
        <f t="shared" si="15"/>
        <v>50526</v>
      </c>
      <c r="C177" s="38">
        <f t="shared" si="17"/>
        <v>160</v>
      </c>
      <c r="D177" s="39">
        <f t="shared" si="12"/>
        <v>0</v>
      </c>
      <c r="E177" s="39">
        <f t="shared" si="13"/>
        <v>0</v>
      </c>
      <c r="F177" s="39">
        <f t="shared" si="14"/>
        <v>0</v>
      </c>
      <c r="G177" s="41"/>
      <c r="H177" s="39">
        <f t="shared" si="16"/>
        <v>0</v>
      </c>
    </row>
    <row r="178" spans="2:8">
      <c r="B178" s="37">
        <f t="shared" si="15"/>
        <v>50557</v>
      </c>
      <c r="C178" s="38">
        <f t="shared" si="17"/>
        <v>161</v>
      </c>
      <c r="D178" s="39">
        <f t="shared" si="12"/>
        <v>0</v>
      </c>
      <c r="E178" s="39">
        <f t="shared" si="13"/>
        <v>0</v>
      </c>
      <c r="F178" s="39">
        <f t="shared" si="14"/>
        <v>0</v>
      </c>
      <c r="G178" s="41"/>
      <c r="H178" s="39">
        <f t="shared" si="16"/>
        <v>0</v>
      </c>
    </row>
    <row r="179" spans="2:8">
      <c r="B179" s="37">
        <f t="shared" si="15"/>
        <v>50587</v>
      </c>
      <c r="C179" s="38">
        <f t="shared" si="17"/>
        <v>162</v>
      </c>
      <c r="D179" s="39">
        <f t="shared" si="12"/>
        <v>0</v>
      </c>
      <c r="E179" s="39">
        <f t="shared" si="13"/>
        <v>0</v>
      </c>
      <c r="F179" s="39">
        <f t="shared" si="14"/>
        <v>0</v>
      </c>
      <c r="G179" s="41"/>
      <c r="H179" s="39">
        <f t="shared" si="16"/>
        <v>0</v>
      </c>
    </row>
    <row r="180" spans="2:8">
      <c r="B180" s="37">
        <f t="shared" si="15"/>
        <v>50618</v>
      </c>
      <c r="C180" s="38">
        <f t="shared" si="17"/>
        <v>163</v>
      </c>
      <c r="D180" s="39">
        <f t="shared" si="12"/>
        <v>0</v>
      </c>
      <c r="E180" s="39">
        <f t="shared" si="13"/>
        <v>0</v>
      </c>
      <c r="F180" s="39">
        <f t="shared" si="14"/>
        <v>0</v>
      </c>
      <c r="G180" s="41"/>
      <c r="H180" s="39">
        <f t="shared" si="16"/>
        <v>0</v>
      </c>
    </row>
    <row r="181" spans="2:8">
      <c r="B181" s="37">
        <f t="shared" si="15"/>
        <v>50649</v>
      </c>
      <c r="C181" s="38">
        <f t="shared" si="17"/>
        <v>164</v>
      </c>
      <c r="D181" s="39">
        <f t="shared" si="12"/>
        <v>0</v>
      </c>
      <c r="E181" s="39">
        <f t="shared" si="13"/>
        <v>0</v>
      </c>
      <c r="F181" s="39">
        <f t="shared" si="14"/>
        <v>0</v>
      </c>
      <c r="G181" s="41"/>
      <c r="H181" s="39">
        <f t="shared" si="16"/>
        <v>0</v>
      </c>
    </row>
    <row r="182" spans="2:8">
      <c r="B182" s="37">
        <f t="shared" si="15"/>
        <v>50679</v>
      </c>
      <c r="C182" s="38">
        <f t="shared" si="17"/>
        <v>165</v>
      </c>
      <c r="D182" s="39">
        <f t="shared" si="12"/>
        <v>0</v>
      </c>
      <c r="E182" s="39">
        <f t="shared" si="13"/>
        <v>0</v>
      </c>
      <c r="F182" s="39">
        <f t="shared" si="14"/>
        <v>0</v>
      </c>
      <c r="G182" s="41"/>
      <c r="H182" s="39">
        <f t="shared" si="16"/>
        <v>0</v>
      </c>
    </row>
    <row r="183" spans="2:8">
      <c r="B183" s="37">
        <f t="shared" si="15"/>
        <v>50710</v>
      </c>
      <c r="C183" s="38">
        <f t="shared" si="17"/>
        <v>166</v>
      </c>
      <c r="D183" s="39">
        <f t="shared" si="12"/>
        <v>0</v>
      </c>
      <c r="E183" s="39">
        <f t="shared" si="13"/>
        <v>0</v>
      </c>
      <c r="F183" s="39">
        <f t="shared" si="14"/>
        <v>0</v>
      </c>
      <c r="G183" s="41"/>
      <c r="H183" s="39">
        <f t="shared" si="16"/>
        <v>0</v>
      </c>
    </row>
    <row r="184" spans="2:8">
      <c r="B184" s="37">
        <f t="shared" si="15"/>
        <v>50740</v>
      </c>
      <c r="C184" s="38">
        <f t="shared" si="17"/>
        <v>167</v>
      </c>
      <c r="D184" s="39">
        <f t="shared" si="12"/>
        <v>0</v>
      </c>
      <c r="E184" s="39">
        <f t="shared" si="13"/>
        <v>0</v>
      </c>
      <c r="F184" s="39">
        <f t="shared" si="14"/>
        <v>0</v>
      </c>
      <c r="G184" s="41"/>
      <c r="H184" s="39">
        <f t="shared" si="16"/>
        <v>0</v>
      </c>
    </row>
    <row r="185" spans="2:8">
      <c r="B185" s="37">
        <f t="shared" si="15"/>
        <v>50771</v>
      </c>
      <c r="C185" s="38">
        <f t="shared" si="17"/>
        <v>168</v>
      </c>
      <c r="D185" s="39">
        <f t="shared" si="12"/>
        <v>0</v>
      </c>
      <c r="E185" s="39">
        <f t="shared" si="13"/>
        <v>0</v>
      </c>
      <c r="F185" s="39">
        <f t="shared" si="14"/>
        <v>0</v>
      </c>
      <c r="G185" s="41"/>
      <c r="H185" s="39">
        <f t="shared" si="16"/>
        <v>0</v>
      </c>
    </row>
    <row r="186" spans="2:8">
      <c r="B186" s="37">
        <f t="shared" si="15"/>
        <v>50802</v>
      </c>
      <c r="C186" s="38">
        <f t="shared" si="17"/>
        <v>169</v>
      </c>
      <c r="D186" s="39">
        <f t="shared" si="12"/>
        <v>0</v>
      </c>
      <c r="E186" s="39">
        <f t="shared" si="13"/>
        <v>0</v>
      </c>
      <c r="F186" s="39">
        <f t="shared" si="14"/>
        <v>0</v>
      </c>
      <c r="G186" s="41"/>
      <c r="H186" s="39">
        <f t="shared" si="16"/>
        <v>0</v>
      </c>
    </row>
    <row r="187" spans="2:8">
      <c r="B187" s="37">
        <f t="shared" si="15"/>
        <v>50830</v>
      </c>
      <c r="C187" s="38">
        <f t="shared" si="17"/>
        <v>170</v>
      </c>
      <c r="D187" s="39">
        <f t="shared" si="12"/>
        <v>0</v>
      </c>
      <c r="E187" s="39">
        <f t="shared" si="13"/>
        <v>0</v>
      </c>
      <c r="F187" s="39">
        <f t="shared" si="14"/>
        <v>0</v>
      </c>
      <c r="G187" s="41"/>
      <c r="H187" s="39">
        <f t="shared" si="16"/>
        <v>0</v>
      </c>
    </row>
    <row r="188" spans="2:8">
      <c r="B188" s="37">
        <f t="shared" si="15"/>
        <v>50861</v>
      </c>
      <c r="C188" s="38">
        <f t="shared" si="17"/>
        <v>171</v>
      </c>
      <c r="D188" s="39">
        <f t="shared" si="12"/>
        <v>0</v>
      </c>
      <c r="E188" s="39">
        <f t="shared" si="13"/>
        <v>0</v>
      </c>
      <c r="F188" s="39">
        <f t="shared" si="14"/>
        <v>0</v>
      </c>
      <c r="G188" s="41"/>
      <c r="H188" s="39">
        <f t="shared" si="16"/>
        <v>0</v>
      </c>
    </row>
    <row r="189" spans="2:8">
      <c r="B189" s="37">
        <f t="shared" si="15"/>
        <v>50891</v>
      </c>
      <c r="C189" s="38">
        <f t="shared" si="17"/>
        <v>172</v>
      </c>
      <c r="D189" s="39">
        <f t="shared" si="12"/>
        <v>0</v>
      </c>
      <c r="E189" s="39">
        <f t="shared" si="13"/>
        <v>0</v>
      </c>
      <c r="F189" s="39">
        <f t="shared" si="14"/>
        <v>0</v>
      </c>
      <c r="G189" s="41"/>
      <c r="H189" s="39">
        <f t="shared" si="16"/>
        <v>0</v>
      </c>
    </row>
    <row r="190" spans="2:8">
      <c r="B190" s="37">
        <f t="shared" si="15"/>
        <v>50922</v>
      </c>
      <c r="C190" s="38">
        <f t="shared" si="17"/>
        <v>173</v>
      </c>
      <c r="D190" s="39">
        <f t="shared" si="12"/>
        <v>0</v>
      </c>
      <c r="E190" s="39">
        <f t="shared" si="13"/>
        <v>0</v>
      </c>
      <c r="F190" s="39">
        <f t="shared" si="14"/>
        <v>0</v>
      </c>
      <c r="G190" s="41"/>
      <c r="H190" s="39">
        <f t="shared" si="16"/>
        <v>0</v>
      </c>
    </row>
    <row r="191" spans="2:8">
      <c r="B191" s="37">
        <f t="shared" si="15"/>
        <v>50952</v>
      </c>
      <c r="C191" s="38">
        <f t="shared" si="17"/>
        <v>174</v>
      </c>
      <c r="D191" s="39">
        <f t="shared" si="12"/>
        <v>0</v>
      </c>
      <c r="E191" s="39">
        <f t="shared" si="13"/>
        <v>0</v>
      </c>
      <c r="F191" s="39">
        <f t="shared" si="14"/>
        <v>0</v>
      </c>
      <c r="G191" s="41"/>
      <c r="H191" s="39">
        <f t="shared" si="16"/>
        <v>0</v>
      </c>
    </row>
    <row r="192" spans="2:8">
      <c r="B192" s="37">
        <f t="shared" si="15"/>
        <v>50983</v>
      </c>
      <c r="C192" s="38">
        <f t="shared" si="17"/>
        <v>175</v>
      </c>
      <c r="D192" s="39">
        <f t="shared" si="12"/>
        <v>0</v>
      </c>
      <c r="E192" s="39">
        <f t="shared" si="13"/>
        <v>0</v>
      </c>
      <c r="F192" s="39">
        <f t="shared" si="14"/>
        <v>0</v>
      </c>
      <c r="G192" s="41"/>
      <c r="H192" s="39">
        <f t="shared" si="16"/>
        <v>0</v>
      </c>
    </row>
    <row r="193" spans="2:8">
      <c r="B193" s="37">
        <f t="shared" si="15"/>
        <v>51014</v>
      </c>
      <c r="C193" s="38">
        <f t="shared" si="17"/>
        <v>176</v>
      </c>
      <c r="D193" s="39">
        <f t="shared" si="12"/>
        <v>0</v>
      </c>
      <c r="E193" s="39">
        <f t="shared" si="13"/>
        <v>0</v>
      </c>
      <c r="F193" s="39">
        <f t="shared" si="14"/>
        <v>0</v>
      </c>
      <c r="G193" s="41"/>
      <c r="H193" s="39">
        <f t="shared" si="16"/>
        <v>0</v>
      </c>
    </row>
    <row r="194" spans="2:8">
      <c r="B194" s="37">
        <f t="shared" si="15"/>
        <v>51044</v>
      </c>
      <c r="C194" s="38">
        <f t="shared" si="17"/>
        <v>177</v>
      </c>
      <c r="D194" s="39">
        <f t="shared" si="12"/>
        <v>0</v>
      </c>
      <c r="E194" s="39">
        <f t="shared" si="13"/>
        <v>0</v>
      </c>
      <c r="F194" s="39">
        <f t="shared" si="14"/>
        <v>0</v>
      </c>
      <c r="G194" s="41"/>
      <c r="H194" s="39">
        <f t="shared" si="16"/>
        <v>0</v>
      </c>
    </row>
    <row r="195" spans="2:8">
      <c r="B195" s="37">
        <f t="shared" si="15"/>
        <v>51075</v>
      </c>
      <c r="C195" s="38">
        <f t="shared" si="17"/>
        <v>178</v>
      </c>
      <c r="D195" s="39">
        <f t="shared" si="12"/>
        <v>0</v>
      </c>
      <c r="E195" s="39">
        <f t="shared" si="13"/>
        <v>0</v>
      </c>
      <c r="F195" s="39">
        <f t="shared" si="14"/>
        <v>0</v>
      </c>
      <c r="G195" s="41"/>
      <c r="H195" s="39">
        <f t="shared" si="16"/>
        <v>0</v>
      </c>
    </row>
    <row r="196" spans="2:8">
      <c r="B196" s="37">
        <f t="shared" si="15"/>
        <v>51105</v>
      </c>
      <c r="C196" s="38">
        <f t="shared" si="17"/>
        <v>179</v>
      </c>
      <c r="D196" s="39">
        <f t="shared" si="12"/>
        <v>0</v>
      </c>
      <c r="E196" s="39">
        <f t="shared" si="13"/>
        <v>0</v>
      </c>
      <c r="F196" s="39">
        <f t="shared" si="14"/>
        <v>0</v>
      </c>
      <c r="G196" s="41"/>
      <c r="H196" s="39">
        <f t="shared" si="16"/>
        <v>0</v>
      </c>
    </row>
    <row r="197" spans="2:8">
      <c r="B197" s="37">
        <f t="shared" si="15"/>
        <v>51136</v>
      </c>
      <c r="C197" s="38">
        <f t="shared" si="17"/>
        <v>180</v>
      </c>
      <c r="D197" s="39">
        <f t="shared" si="12"/>
        <v>0</v>
      </c>
      <c r="E197" s="39">
        <f t="shared" si="13"/>
        <v>0</v>
      </c>
      <c r="F197" s="39">
        <f t="shared" si="14"/>
        <v>0</v>
      </c>
      <c r="G197" s="41"/>
      <c r="H197" s="39">
        <f t="shared" si="16"/>
        <v>0</v>
      </c>
    </row>
    <row r="198" spans="2:8">
      <c r="B198" s="37">
        <f t="shared" si="15"/>
        <v>51167</v>
      </c>
      <c r="C198" s="38">
        <f t="shared" si="17"/>
        <v>181</v>
      </c>
      <c r="D198" s="39">
        <f t="shared" si="12"/>
        <v>0</v>
      </c>
      <c r="E198" s="39">
        <f t="shared" si="13"/>
        <v>0</v>
      </c>
      <c r="F198" s="39">
        <f t="shared" si="14"/>
        <v>0</v>
      </c>
      <c r="G198" s="41"/>
      <c r="H198" s="39">
        <f t="shared" si="16"/>
        <v>0</v>
      </c>
    </row>
    <row r="199" spans="2:8">
      <c r="B199" s="37">
        <f t="shared" si="15"/>
        <v>51196</v>
      </c>
      <c r="C199" s="38">
        <f t="shared" si="17"/>
        <v>182</v>
      </c>
      <c r="D199" s="39">
        <f t="shared" si="12"/>
        <v>0</v>
      </c>
      <c r="E199" s="39">
        <f t="shared" si="13"/>
        <v>0</v>
      </c>
      <c r="F199" s="39">
        <f t="shared" si="14"/>
        <v>0</v>
      </c>
      <c r="G199" s="41"/>
      <c r="H199" s="39">
        <f t="shared" si="16"/>
        <v>0</v>
      </c>
    </row>
    <row r="200" spans="2:8">
      <c r="B200" s="37">
        <f t="shared" si="15"/>
        <v>51227</v>
      </c>
      <c r="C200" s="38">
        <f t="shared" si="17"/>
        <v>183</v>
      </c>
      <c r="D200" s="39">
        <f t="shared" si="12"/>
        <v>0</v>
      </c>
      <c r="E200" s="39">
        <f t="shared" si="13"/>
        <v>0</v>
      </c>
      <c r="F200" s="39">
        <f t="shared" si="14"/>
        <v>0</v>
      </c>
      <c r="G200" s="41"/>
      <c r="H200" s="39">
        <f t="shared" si="16"/>
        <v>0</v>
      </c>
    </row>
    <row r="201" spans="2:8">
      <c r="B201" s="37">
        <f t="shared" si="15"/>
        <v>51257</v>
      </c>
      <c r="C201" s="38">
        <f t="shared" si="17"/>
        <v>184</v>
      </c>
      <c r="D201" s="39">
        <f t="shared" si="12"/>
        <v>0</v>
      </c>
      <c r="E201" s="39">
        <f t="shared" si="13"/>
        <v>0</v>
      </c>
      <c r="F201" s="39">
        <f t="shared" si="14"/>
        <v>0</v>
      </c>
      <c r="G201" s="41"/>
      <c r="H201" s="39">
        <f t="shared" si="16"/>
        <v>0</v>
      </c>
    </row>
    <row r="202" spans="2:8">
      <c r="B202" s="37">
        <f t="shared" si="15"/>
        <v>51288</v>
      </c>
      <c r="C202" s="38">
        <f t="shared" si="17"/>
        <v>185</v>
      </c>
      <c r="D202" s="39">
        <f t="shared" si="12"/>
        <v>0</v>
      </c>
      <c r="E202" s="39">
        <f t="shared" si="13"/>
        <v>0</v>
      </c>
      <c r="F202" s="39">
        <f t="shared" si="14"/>
        <v>0</v>
      </c>
      <c r="G202" s="41"/>
      <c r="H202" s="39">
        <f t="shared" si="16"/>
        <v>0</v>
      </c>
    </row>
    <row r="203" spans="2:8">
      <c r="B203" s="37">
        <f t="shared" si="15"/>
        <v>51318</v>
      </c>
      <c r="C203" s="38">
        <f t="shared" si="17"/>
        <v>186</v>
      </c>
      <c r="D203" s="39">
        <f t="shared" si="12"/>
        <v>0</v>
      </c>
      <c r="E203" s="39">
        <f t="shared" si="13"/>
        <v>0</v>
      </c>
      <c r="F203" s="39">
        <f t="shared" si="14"/>
        <v>0</v>
      </c>
      <c r="G203" s="41"/>
      <c r="H203" s="39">
        <f t="shared" si="16"/>
        <v>0</v>
      </c>
    </row>
    <row r="204" spans="2:8">
      <c r="B204" s="37">
        <f t="shared" si="15"/>
        <v>51349</v>
      </c>
      <c r="C204" s="38">
        <f t="shared" si="17"/>
        <v>187</v>
      </c>
      <c r="D204" s="39">
        <f t="shared" si="12"/>
        <v>0</v>
      </c>
      <c r="E204" s="39">
        <f t="shared" si="13"/>
        <v>0</v>
      </c>
      <c r="F204" s="39">
        <f t="shared" si="14"/>
        <v>0</v>
      </c>
      <c r="G204" s="41"/>
      <c r="H204" s="39">
        <f t="shared" si="16"/>
        <v>0</v>
      </c>
    </row>
    <row r="205" spans="2:8">
      <c r="B205" s="37">
        <f t="shared" si="15"/>
        <v>51380</v>
      </c>
      <c r="C205" s="38">
        <f t="shared" si="17"/>
        <v>188</v>
      </c>
      <c r="D205" s="39">
        <f t="shared" si="12"/>
        <v>0</v>
      </c>
      <c r="E205" s="39">
        <f t="shared" si="13"/>
        <v>0</v>
      </c>
      <c r="F205" s="39">
        <f t="shared" si="14"/>
        <v>0</v>
      </c>
      <c r="G205" s="41"/>
      <c r="H205" s="39">
        <f t="shared" si="16"/>
        <v>0</v>
      </c>
    </row>
    <row r="206" spans="2:8">
      <c r="B206" s="37">
        <f t="shared" si="15"/>
        <v>51410</v>
      </c>
      <c r="C206" s="38">
        <f t="shared" si="17"/>
        <v>189</v>
      </c>
      <c r="D206" s="39">
        <f t="shared" si="12"/>
        <v>0</v>
      </c>
      <c r="E206" s="39">
        <f t="shared" si="13"/>
        <v>0</v>
      </c>
      <c r="F206" s="39">
        <f t="shared" si="14"/>
        <v>0</v>
      </c>
      <c r="G206" s="41"/>
      <c r="H206" s="39">
        <f t="shared" si="16"/>
        <v>0</v>
      </c>
    </row>
    <row r="207" spans="2:8">
      <c r="B207" s="37">
        <f t="shared" si="15"/>
        <v>51441</v>
      </c>
      <c r="C207" s="38">
        <f t="shared" si="17"/>
        <v>190</v>
      </c>
      <c r="D207" s="39">
        <f t="shared" si="12"/>
        <v>0</v>
      </c>
      <c r="E207" s="39">
        <f t="shared" si="13"/>
        <v>0</v>
      </c>
      <c r="F207" s="39">
        <f t="shared" si="14"/>
        <v>0</v>
      </c>
      <c r="G207" s="41"/>
      <c r="H207" s="39">
        <f t="shared" si="16"/>
        <v>0</v>
      </c>
    </row>
    <row r="208" spans="2:8">
      <c r="B208" s="37">
        <f t="shared" si="15"/>
        <v>51471</v>
      </c>
      <c r="C208" s="38">
        <f t="shared" si="17"/>
        <v>191</v>
      </c>
      <c r="D208" s="39">
        <f t="shared" si="12"/>
        <v>0</v>
      </c>
      <c r="E208" s="39">
        <f t="shared" si="13"/>
        <v>0</v>
      </c>
      <c r="F208" s="39">
        <f t="shared" si="14"/>
        <v>0</v>
      </c>
      <c r="G208" s="41"/>
      <c r="H208" s="39">
        <f t="shared" si="16"/>
        <v>0</v>
      </c>
    </row>
    <row r="209" spans="2:8">
      <c r="B209" s="37">
        <f t="shared" si="15"/>
        <v>51502</v>
      </c>
      <c r="C209" s="38">
        <f t="shared" si="17"/>
        <v>192</v>
      </c>
      <c r="D209" s="39">
        <f t="shared" ref="D209:D272" si="18">+IF($E$9&lt;H209+(H209*($E$4/$E$7)),$E$9,H209+(H209*($E$4/$E$7)))</f>
        <v>0</v>
      </c>
      <c r="E209" s="39">
        <f t="shared" ref="E209:E272" si="19">H209*($E$4/$E$7)</f>
        <v>0</v>
      </c>
      <c r="F209" s="39">
        <f t="shared" ref="F209:F272" si="20">D209-E209</f>
        <v>0</v>
      </c>
      <c r="G209" s="41"/>
      <c r="H209" s="39">
        <f t="shared" si="16"/>
        <v>0</v>
      </c>
    </row>
    <row r="210" spans="2:8">
      <c r="B210" s="37">
        <f t="shared" ref="B210:B273" si="21">EDATE($E$13,C210)</f>
        <v>51533</v>
      </c>
      <c r="C210" s="38">
        <f t="shared" si="17"/>
        <v>193</v>
      </c>
      <c r="D210" s="39">
        <f t="shared" si="18"/>
        <v>0</v>
      </c>
      <c r="E210" s="39">
        <f t="shared" si="19"/>
        <v>0</v>
      </c>
      <c r="F210" s="39">
        <f t="shared" si="20"/>
        <v>0</v>
      </c>
      <c r="G210" s="41"/>
      <c r="H210" s="39">
        <f t="shared" ref="H210:H273" si="22">H209-F209-G209</f>
        <v>0</v>
      </c>
    </row>
    <row r="211" spans="2:8">
      <c r="B211" s="37">
        <f t="shared" si="21"/>
        <v>51561</v>
      </c>
      <c r="C211" s="38">
        <f t="shared" ref="C211:C274" si="23">+C210+1</f>
        <v>194</v>
      </c>
      <c r="D211" s="39">
        <f t="shared" si="18"/>
        <v>0</v>
      </c>
      <c r="E211" s="39">
        <f t="shared" si="19"/>
        <v>0</v>
      </c>
      <c r="F211" s="39">
        <f t="shared" si="20"/>
        <v>0</v>
      </c>
      <c r="G211" s="41"/>
      <c r="H211" s="39">
        <f t="shared" si="22"/>
        <v>0</v>
      </c>
    </row>
    <row r="212" spans="2:8">
      <c r="B212" s="37">
        <f t="shared" si="21"/>
        <v>51592</v>
      </c>
      <c r="C212" s="38">
        <f t="shared" si="23"/>
        <v>195</v>
      </c>
      <c r="D212" s="39">
        <f t="shared" si="18"/>
        <v>0</v>
      </c>
      <c r="E212" s="39">
        <f t="shared" si="19"/>
        <v>0</v>
      </c>
      <c r="F212" s="39">
        <f t="shared" si="20"/>
        <v>0</v>
      </c>
      <c r="G212" s="41"/>
      <c r="H212" s="39">
        <f t="shared" si="22"/>
        <v>0</v>
      </c>
    </row>
    <row r="213" spans="2:8">
      <c r="B213" s="37">
        <f t="shared" si="21"/>
        <v>51622</v>
      </c>
      <c r="C213" s="38">
        <f t="shared" si="23"/>
        <v>196</v>
      </c>
      <c r="D213" s="39">
        <f t="shared" si="18"/>
        <v>0</v>
      </c>
      <c r="E213" s="39">
        <f t="shared" si="19"/>
        <v>0</v>
      </c>
      <c r="F213" s="39">
        <f t="shared" si="20"/>
        <v>0</v>
      </c>
      <c r="G213" s="41"/>
      <c r="H213" s="39">
        <f t="shared" si="22"/>
        <v>0</v>
      </c>
    </row>
    <row r="214" spans="2:8">
      <c r="B214" s="37">
        <f t="shared" si="21"/>
        <v>51653</v>
      </c>
      <c r="C214" s="38">
        <f t="shared" si="23"/>
        <v>197</v>
      </c>
      <c r="D214" s="39">
        <f t="shared" si="18"/>
        <v>0</v>
      </c>
      <c r="E214" s="39">
        <f t="shared" si="19"/>
        <v>0</v>
      </c>
      <c r="F214" s="39">
        <f t="shared" si="20"/>
        <v>0</v>
      </c>
      <c r="G214" s="41"/>
      <c r="H214" s="39">
        <f t="shared" si="22"/>
        <v>0</v>
      </c>
    </row>
    <row r="215" spans="2:8">
      <c r="B215" s="37">
        <f t="shared" si="21"/>
        <v>51683</v>
      </c>
      <c r="C215" s="38">
        <f t="shared" si="23"/>
        <v>198</v>
      </c>
      <c r="D215" s="39">
        <f t="shared" si="18"/>
        <v>0</v>
      </c>
      <c r="E215" s="39">
        <f t="shared" si="19"/>
        <v>0</v>
      </c>
      <c r="F215" s="39">
        <f t="shared" si="20"/>
        <v>0</v>
      </c>
      <c r="G215" s="41"/>
      <c r="H215" s="39">
        <f t="shared" si="22"/>
        <v>0</v>
      </c>
    </row>
    <row r="216" spans="2:8">
      <c r="B216" s="37">
        <f t="shared" si="21"/>
        <v>51714</v>
      </c>
      <c r="C216" s="38">
        <f t="shared" si="23"/>
        <v>199</v>
      </c>
      <c r="D216" s="39">
        <f t="shared" si="18"/>
        <v>0</v>
      </c>
      <c r="E216" s="39">
        <f t="shared" si="19"/>
        <v>0</v>
      </c>
      <c r="F216" s="39">
        <f t="shared" si="20"/>
        <v>0</v>
      </c>
      <c r="G216" s="41"/>
      <c r="H216" s="39">
        <f t="shared" si="22"/>
        <v>0</v>
      </c>
    </row>
    <row r="217" spans="2:8">
      <c r="B217" s="37">
        <f t="shared" si="21"/>
        <v>51745</v>
      </c>
      <c r="C217" s="38">
        <f t="shared" si="23"/>
        <v>200</v>
      </c>
      <c r="D217" s="39">
        <f t="shared" si="18"/>
        <v>0</v>
      </c>
      <c r="E217" s="39">
        <f t="shared" si="19"/>
        <v>0</v>
      </c>
      <c r="F217" s="39">
        <f t="shared" si="20"/>
        <v>0</v>
      </c>
      <c r="G217" s="41"/>
      <c r="H217" s="39">
        <f t="shared" si="22"/>
        <v>0</v>
      </c>
    </row>
    <row r="218" spans="2:8">
      <c r="B218" s="37">
        <f t="shared" si="21"/>
        <v>51775</v>
      </c>
      <c r="C218" s="38">
        <f t="shared" si="23"/>
        <v>201</v>
      </c>
      <c r="D218" s="39">
        <f t="shared" si="18"/>
        <v>0</v>
      </c>
      <c r="E218" s="39">
        <f t="shared" si="19"/>
        <v>0</v>
      </c>
      <c r="F218" s="39">
        <f t="shared" si="20"/>
        <v>0</v>
      </c>
      <c r="G218" s="41"/>
      <c r="H218" s="39">
        <f t="shared" si="22"/>
        <v>0</v>
      </c>
    </row>
    <row r="219" spans="2:8">
      <c r="B219" s="37">
        <f t="shared" si="21"/>
        <v>51806</v>
      </c>
      <c r="C219" s="38">
        <f t="shared" si="23"/>
        <v>202</v>
      </c>
      <c r="D219" s="39">
        <f t="shared" si="18"/>
        <v>0</v>
      </c>
      <c r="E219" s="39">
        <f t="shared" si="19"/>
        <v>0</v>
      </c>
      <c r="F219" s="39">
        <f t="shared" si="20"/>
        <v>0</v>
      </c>
      <c r="G219" s="41"/>
      <c r="H219" s="39">
        <f t="shared" si="22"/>
        <v>0</v>
      </c>
    </row>
    <row r="220" spans="2:8">
      <c r="B220" s="37">
        <f t="shared" si="21"/>
        <v>51836</v>
      </c>
      <c r="C220" s="38">
        <f t="shared" si="23"/>
        <v>203</v>
      </c>
      <c r="D220" s="39">
        <f t="shared" si="18"/>
        <v>0</v>
      </c>
      <c r="E220" s="39">
        <f t="shared" si="19"/>
        <v>0</v>
      </c>
      <c r="F220" s="39">
        <f t="shared" si="20"/>
        <v>0</v>
      </c>
      <c r="G220" s="41"/>
      <c r="H220" s="39">
        <f t="shared" si="22"/>
        <v>0</v>
      </c>
    </row>
    <row r="221" spans="2:8">
      <c r="B221" s="37">
        <f t="shared" si="21"/>
        <v>51867</v>
      </c>
      <c r="C221" s="38">
        <f t="shared" si="23"/>
        <v>204</v>
      </c>
      <c r="D221" s="39">
        <f t="shared" si="18"/>
        <v>0</v>
      </c>
      <c r="E221" s="39">
        <f t="shared" si="19"/>
        <v>0</v>
      </c>
      <c r="F221" s="39">
        <f t="shared" si="20"/>
        <v>0</v>
      </c>
      <c r="G221" s="41"/>
      <c r="H221" s="39">
        <f t="shared" si="22"/>
        <v>0</v>
      </c>
    </row>
    <row r="222" spans="2:8">
      <c r="B222" s="37">
        <f t="shared" si="21"/>
        <v>51898</v>
      </c>
      <c r="C222" s="38">
        <f t="shared" si="23"/>
        <v>205</v>
      </c>
      <c r="D222" s="39">
        <f t="shared" si="18"/>
        <v>0</v>
      </c>
      <c r="E222" s="39">
        <f t="shared" si="19"/>
        <v>0</v>
      </c>
      <c r="F222" s="39">
        <f t="shared" si="20"/>
        <v>0</v>
      </c>
      <c r="G222" s="41"/>
      <c r="H222" s="39">
        <f t="shared" si="22"/>
        <v>0</v>
      </c>
    </row>
    <row r="223" spans="2:8">
      <c r="B223" s="37">
        <f t="shared" si="21"/>
        <v>51926</v>
      </c>
      <c r="C223" s="38">
        <f t="shared" si="23"/>
        <v>206</v>
      </c>
      <c r="D223" s="39">
        <f t="shared" si="18"/>
        <v>0</v>
      </c>
      <c r="E223" s="39">
        <f t="shared" si="19"/>
        <v>0</v>
      </c>
      <c r="F223" s="39">
        <f t="shared" si="20"/>
        <v>0</v>
      </c>
      <c r="G223" s="41"/>
      <c r="H223" s="39">
        <f t="shared" si="22"/>
        <v>0</v>
      </c>
    </row>
    <row r="224" spans="2:8">
      <c r="B224" s="37">
        <f t="shared" si="21"/>
        <v>51957</v>
      </c>
      <c r="C224" s="38">
        <f t="shared" si="23"/>
        <v>207</v>
      </c>
      <c r="D224" s="39">
        <f t="shared" si="18"/>
        <v>0</v>
      </c>
      <c r="E224" s="39">
        <f t="shared" si="19"/>
        <v>0</v>
      </c>
      <c r="F224" s="39">
        <f t="shared" si="20"/>
        <v>0</v>
      </c>
      <c r="G224" s="41"/>
      <c r="H224" s="39">
        <f t="shared" si="22"/>
        <v>0</v>
      </c>
    </row>
    <row r="225" spans="2:8">
      <c r="B225" s="37">
        <f t="shared" si="21"/>
        <v>51987</v>
      </c>
      <c r="C225" s="38">
        <f t="shared" si="23"/>
        <v>208</v>
      </c>
      <c r="D225" s="39">
        <f t="shared" si="18"/>
        <v>0</v>
      </c>
      <c r="E225" s="39">
        <f t="shared" si="19"/>
        <v>0</v>
      </c>
      <c r="F225" s="39">
        <f t="shared" si="20"/>
        <v>0</v>
      </c>
      <c r="G225" s="41"/>
      <c r="H225" s="39">
        <f t="shared" si="22"/>
        <v>0</v>
      </c>
    </row>
    <row r="226" spans="2:8">
      <c r="B226" s="37">
        <f t="shared" si="21"/>
        <v>52018</v>
      </c>
      <c r="C226" s="38">
        <f t="shared" si="23"/>
        <v>209</v>
      </c>
      <c r="D226" s="39">
        <f t="shared" si="18"/>
        <v>0</v>
      </c>
      <c r="E226" s="39">
        <f t="shared" si="19"/>
        <v>0</v>
      </c>
      <c r="F226" s="39">
        <f t="shared" si="20"/>
        <v>0</v>
      </c>
      <c r="G226" s="41"/>
      <c r="H226" s="39">
        <f t="shared" si="22"/>
        <v>0</v>
      </c>
    </row>
    <row r="227" spans="2:8">
      <c r="B227" s="37">
        <f t="shared" si="21"/>
        <v>52048</v>
      </c>
      <c r="C227" s="38">
        <f t="shared" si="23"/>
        <v>210</v>
      </c>
      <c r="D227" s="39">
        <f t="shared" si="18"/>
        <v>0</v>
      </c>
      <c r="E227" s="39">
        <f t="shared" si="19"/>
        <v>0</v>
      </c>
      <c r="F227" s="39">
        <f t="shared" si="20"/>
        <v>0</v>
      </c>
      <c r="G227" s="41"/>
      <c r="H227" s="39">
        <f t="shared" si="22"/>
        <v>0</v>
      </c>
    </row>
    <row r="228" spans="2:8">
      <c r="B228" s="37">
        <f t="shared" si="21"/>
        <v>52079</v>
      </c>
      <c r="C228" s="38">
        <f t="shared" si="23"/>
        <v>211</v>
      </c>
      <c r="D228" s="39">
        <f t="shared" si="18"/>
        <v>0</v>
      </c>
      <c r="E228" s="39">
        <f t="shared" si="19"/>
        <v>0</v>
      </c>
      <c r="F228" s="39">
        <f t="shared" si="20"/>
        <v>0</v>
      </c>
      <c r="G228" s="41"/>
      <c r="H228" s="39">
        <f t="shared" si="22"/>
        <v>0</v>
      </c>
    </row>
    <row r="229" spans="2:8">
      <c r="B229" s="37">
        <f t="shared" si="21"/>
        <v>52110</v>
      </c>
      <c r="C229" s="38">
        <f t="shared" si="23"/>
        <v>212</v>
      </c>
      <c r="D229" s="39">
        <f t="shared" si="18"/>
        <v>0</v>
      </c>
      <c r="E229" s="39">
        <f t="shared" si="19"/>
        <v>0</v>
      </c>
      <c r="F229" s="39">
        <f t="shared" si="20"/>
        <v>0</v>
      </c>
      <c r="G229" s="41"/>
      <c r="H229" s="39">
        <f t="shared" si="22"/>
        <v>0</v>
      </c>
    </row>
    <row r="230" spans="2:8">
      <c r="B230" s="37">
        <f t="shared" si="21"/>
        <v>52140</v>
      </c>
      <c r="C230" s="38">
        <f t="shared" si="23"/>
        <v>213</v>
      </c>
      <c r="D230" s="39">
        <f t="shared" si="18"/>
        <v>0</v>
      </c>
      <c r="E230" s="39">
        <f t="shared" si="19"/>
        <v>0</v>
      </c>
      <c r="F230" s="39">
        <f t="shared" si="20"/>
        <v>0</v>
      </c>
      <c r="G230" s="41"/>
      <c r="H230" s="39">
        <f t="shared" si="22"/>
        <v>0</v>
      </c>
    </row>
    <row r="231" spans="2:8">
      <c r="B231" s="37">
        <f t="shared" si="21"/>
        <v>52171</v>
      </c>
      <c r="C231" s="38">
        <f t="shared" si="23"/>
        <v>214</v>
      </c>
      <c r="D231" s="39">
        <f t="shared" si="18"/>
        <v>0</v>
      </c>
      <c r="E231" s="39">
        <f t="shared" si="19"/>
        <v>0</v>
      </c>
      <c r="F231" s="39">
        <f t="shared" si="20"/>
        <v>0</v>
      </c>
      <c r="G231" s="41"/>
      <c r="H231" s="39">
        <f t="shared" si="22"/>
        <v>0</v>
      </c>
    </row>
    <row r="232" spans="2:8">
      <c r="B232" s="37">
        <f t="shared" si="21"/>
        <v>52201</v>
      </c>
      <c r="C232" s="38">
        <f t="shared" si="23"/>
        <v>215</v>
      </c>
      <c r="D232" s="39">
        <f t="shared" si="18"/>
        <v>0</v>
      </c>
      <c r="E232" s="39">
        <f t="shared" si="19"/>
        <v>0</v>
      </c>
      <c r="F232" s="39">
        <f t="shared" si="20"/>
        <v>0</v>
      </c>
      <c r="G232" s="41"/>
      <c r="H232" s="39">
        <f t="shared" si="22"/>
        <v>0</v>
      </c>
    </row>
    <row r="233" spans="2:8">
      <c r="B233" s="37">
        <f t="shared" si="21"/>
        <v>52232</v>
      </c>
      <c r="C233" s="38">
        <f t="shared" si="23"/>
        <v>216</v>
      </c>
      <c r="D233" s="39">
        <f t="shared" si="18"/>
        <v>0</v>
      </c>
      <c r="E233" s="39">
        <f t="shared" si="19"/>
        <v>0</v>
      </c>
      <c r="F233" s="39">
        <f t="shared" si="20"/>
        <v>0</v>
      </c>
      <c r="G233" s="41"/>
      <c r="H233" s="39">
        <f t="shared" si="22"/>
        <v>0</v>
      </c>
    </row>
    <row r="234" spans="2:8">
      <c r="B234" s="37">
        <f t="shared" si="21"/>
        <v>52263</v>
      </c>
      <c r="C234" s="38">
        <f t="shared" si="23"/>
        <v>217</v>
      </c>
      <c r="D234" s="39">
        <f t="shared" si="18"/>
        <v>0</v>
      </c>
      <c r="E234" s="39">
        <f t="shared" si="19"/>
        <v>0</v>
      </c>
      <c r="F234" s="39">
        <f t="shared" si="20"/>
        <v>0</v>
      </c>
      <c r="G234" s="41"/>
      <c r="H234" s="39">
        <f t="shared" si="22"/>
        <v>0</v>
      </c>
    </row>
    <row r="235" spans="2:8">
      <c r="B235" s="37">
        <f t="shared" si="21"/>
        <v>52291</v>
      </c>
      <c r="C235" s="38">
        <f t="shared" si="23"/>
        <v>218</v>
      </c>
      <c r="D235" s="39">
        <f t="shared" si="18"/>
        <v>0</v>
      </c>
      <c r="E235" s="39">
        <f t="shared" si="19"/>
        <v>0</v>
      </c>
      <c r="F235" s="39">
        <f t="shared" si="20"/>
        <v>0</v>
      </c>
      <c r="G235" s="41"/>
      <c r="H235" s="39">
        <f t="shared" si="22"/>
        <v>0</v>
      </c>
    </row>
    <row r="236" spans="2:8">
      <c r="B236" s="37">
        <f t="shared" si="21"/>
        <v>52322</v>
      </c>
      <c r="C236" s="38">
        <f t="shared" si="23"/>
        <v>219</v>
      </c>
      <c r="D236" s="39">
        <f t="shared" si="18"/>
        <v>0</v>
      </c>
      <c r="E236" s="39">
        <f t="shared" si="19"/>
        <v>0</v>
      </c>
      <c r="F236" s="39">
        <f t="shared" si="20"/>
        <v>0</v>
      </c>
      <c r="G236" s="41"/>
      <c r="H236" s="39">
        <f t="shared" si="22"/>
        <v>0</v>
      </c>
    </row>
    <row r="237" spans="2:8">
      <c r="B237" s="37">
        <f t="shared" si="21"/>
        <v>52352</v>
      </c>
      <c r="C237" s="38">
        <f t="shared" si="23"/>
        <v>220</v>
      </c>
      <c r="D237" s="39">
        <f t="shared" si="18"/>
        <v>0</v>
      </c>
      <c r="E237" s="39">
        <f t="shared" si="19"/>
        <v>0</v>
      </c>
      <c r="F237" s="39">
        <f t="shared" si="20"/>
        <v>0</v>
      </c>
      <c r="G237" s="41"/>
      <c r="H237" s="39">
        <f t="shared" si="22"/>
        <v>0</v>
      </c>
    </row>
    <row r="238" spans="2:8">
      <c r="B238" s="37">
        <f t="shared" si="21"/>
        <v>52383</v>
      </c>
      <c r="C238" s="38">
        <f t="shared" si="23"/>
        <v>221</v>
      </c>
      <c r="D238" s="39">
        <f t="shared" si="18"/>
        <v>0</v>
      </c>
      <c r="E238" s="39">
        <f t="shared" si="19"/>
        <v>0</v>
      </c>
      <c r="F238" s="39">
        <f t="shared" si="20"/>
        <v>0</v>
      </c>
      <c r="G238" s="41"/>
      <c r="H238" s="39">
        <f t="shared" si="22"/>
        <v>0</v>
      </c>
    </row>
    <row r="239" spans="2:8">
      <c r="B239" s="37">
        <f t="shared" si="21"/>
        <v>52413</v>
      </c>
      <c r="C239" s="38">
        <f t="shared" si="23"/>
        <v>222</v>
      </c>
      <c r="D239" s="39">
        <f t="shared" si="18"/>
        <v>0</v>
      </c>
      <c r="E239" s="39">
        <f t="shared" si="19"/>
        <v>0</v>
      </c>
      <c r="F239" s="39">
        <f t="shared" si="20"/>
        <v>0</v>
      </c>
      <c r="G239" s="41"/>
      <c r="H239" s="39">
        <f t="shared" si="22"/>
        <v>0</v>
      </c>
    </row>
    <row r="240" spans="2:8">
      <c r="B240" s="37">
        <f t="shared" si="21"/>
        <v>52444</v>
      </c>
      <c r="C240" s="38">
        <f t="shared" si="23"/>
        <v>223</v>
      </c>
      <c r="D240" s="39">
        <f t="shared" si="18"/>
        <v>0</v>
      </c>
      <c r="E240" s="39">
        <f t="shared" si="19"/>
        <v>0</v>
      </c>
      <c r="F240" s="39">
        <f t="shared" si="20"/>
        <v>0</v>
      </c>
      <c r="G240" s="41"/>
      <c r="H240" s="39">
        <f t="shared" si="22"/>
        <v>0</v>
      </c>
    </row>
    <row r="241" spans="2:8">
      <c r="B241" s="37">
        <f t="shared" si="21"/>
        <v>52475</v>
      </c>
      <c r="C241" s="38">
        <f t="shared" si="23"/>
        <v>224</v>
      </c>
      <c r="D241" s="39">
        <f t="shared" si="18"/>
        <v>0</v>
      </c>
      <c r="E241" s="39">
        <f t="shared" si="19"/>
        <v>0</v>
      </c>
      <c r="F241" s="39">
        <f t="shared" si="20"/>
        <v>0</v>
      </c>
      <c r="G241" s="41"/>
      <c r="H241" s="39">
        <f t="shared" si="22"/>
        <v>0</v>
      </c>
    </row>
    <row r="242" spans="2:8">
      <c r="B242" s="37">
        <f t="shared" si="21"/>
        <v>52505</v>
      </c>
      <c r="C242" s="38">
        <f t="shared" si="23"/>
        <v>225</v>
      </c>
      <c r="D242" s="39">
        <f t="shared" si="18"/>
        <v>0</v>
      </c>
      <c r="E242" s="39">
        <f t="shared" si="19"/>
        <v>0</v>
      </c>
      <c r="F242" s="39">
        <f t="shared" si="20"/>
        <v>0</v>
      </c>
      <c r="G242" s="41"/>
      <c r="H242" s="39">
        <f t="shared" si="22"/>
        <v>0</v>
      </c>
    </row>
    <row r="243" spans="2:8">
      <c r="B243" s="37">
        <f t="shared" si="21"/>
        <v>52536</v>
      </c>
      <c r="C243" s="38">
        <f t="shared" si="23"/>
        <v>226</v>
      </c>
      <c r="D243" s="39">
        <f t="shared" si="18"/>
        <v>0</v>
      </c>
      <c r="E243" s="39">
        <f t="shared" si="19"/>
        <v>0</v>
      </c>
      <c r="F243" s="39">
        <f t="shared" si="20"/>
        <v>0</v>
      </c>
      <c r="G243" s="41"/>
      <c r="H243" s="39">
        <f t="shared" si="22"/>
        <v>0</v>
      </c>
    </row>
    <row r="244" spans="2:8">
      <c r="B244" s="37">
        <f t="shared" si="21"/>
        <v>52566</v>
      </c>
      <c r="C244" s="38">
        <f t="shared" si="23"/>
        <v>227</v>
      </c>
      <c r="D244" s="39">
        <f t="shared" si="18"/>
        <v>0</v>
      </c>
      <c r="E244" s="39">
        <f t="shared" si="19"/>
        <v>0</v>
      </c>
      <c r="F244" s="39">
        <f t="shared" si="20"/>
        <v>0</v>
      </c>
      <c r="G244" s="41"/>
      <c r="H244" s="39">
        <f t="shared" si="22"/>
        <v>0</v>
      </c>
    </row>
    <row r="245" spans="2:8">
      <c r="B245" s="37">
        <f t="shared" si="21"/>
        <v>52597</v>
      </c>
      <c r="C245" s="38">
        <f t="shared" si="23"/>
        <v>228</v>
      </c>
      <c r="D245" s="39">
        <f t="shared" si="18"/>
        <v>0</v>
      </c>
      <c r="E245" s="39">
        <f t="shared" si="19"/>
        <v>0</v>
      </c>
      <c r="F245" s="39">
        <f t="shared" si="20"/>
        <v>0</v>
      </c>
      <c r="G245" s="41"/>
      <c r="H245" s="39">
        <f t="shared" si="22"/>
        <v>0</v>
      </c>
    </row>
    <row r="246" spans="2:8">
      <c r="B246" s="37">
        <f t="shared" si="21"/>
        <v>52628</v>
      </c>
      <c r="C246" s="38">
        <f t="shared" si="23"/>
        <v>229</v>
      </c>
      <c r="D246" s="39">
        <f t="shared" si="18"/>
        <v>0</v>
      </c>
      <c r="E246" s="39">
        <f t="shared" si="19"/>
        <v>0</v>
      </c>
      <c r="F246" s="39">
        <f t="shared" si="20"/>
        <v>0</v>
      </c>
      <c r="G246" s="41"/>
      <c r="H246" s="39">
        <f t="shared" si="22"/>
        <v>0</v>
      </c>
    </row>
    <row r="247" spans="2:8">
      <c r="B247" s="37">
        <f t="shared" si="21"/>
        <v>52657</v>
      </c>
      <c r="C247" s="38">
        <f t="shared" si="23"/>
        <v>230</v>
      </c>
      <c r="D247" s="39">
        <f t="shared" si="18"/>
        <v>0</v>
      </c>
      <c r="E247" s="39">
        <f t="shared" si="19"/>
        <v>0</v>
      </c>
      <c r="F247" s="39">
        <f t="shared" si="20"/>
        <v>0</v>
      </c>
      <c r="G247" s="41"/>
      <c r="H247" s="39">
        <f t="shared" si="22"/>
        <v>0</v>
      </c>
    </row>
    <row r="248" spans="2:8">
      <c r="B248" s="37">
        <f t="shared" si="21"/>
        <v>52688</v>
      </c>
      <c r="C248" s="38">
        <f t="shared" si="23"/>
        <v>231</v>
      </c>
      <c r="D248" s="39">
        <f t="shared" si="18"/>
        <v>0</v>
      </c>
      <c r="E248" s="39">
        <f t="shared" si="19"/>
        <v>0</v>
      </c>
      <c r="F248" s="39">
        <f t="shared" si="20"/>
        <v>0</v>
      </c>
      <c r="G248" s="41"/>
      <c r="H248" s="39">
        <f t="shared" si="22"/>
        <v>0</v>
      </c>
    </row>
    <row r="249" spans="2:8">
      <c r="B249" s="37">
        <f t="shared" si="21"/>
        <v>52718</v>
      </c>
      <c r="C249" s="38">
        <f t="shared" si="23"/>
        <v>232</v>
      </c>
      <c r="D249" s="39">
        <f t="shared" si="18"/>
        <v>0</v>
      </c>
      <c r="E249" s="39">
        <f t="shared" si="19"/>
        <v>0</v>
      </c>
      <c r="F249" s="39">
        <f t="shared" si="20"/>
        <v>0</v>
      </c>
      <c r="G249" s="41"/>
      <c r="H249" s="39">
        <f t="shared" si="22"/>
        <v>0</v>
      </c>
    </row>
    <row r="250" spans="2:8">
      <c r="B250" s="37">
        <f t="shared" si="21"/>
        <v>52749</v>
      </c>
      <c r="C250" s="38">
        <f t="shared" si="23"/>
        <v>233</v>
      </c>
      <c r="D250" s="39">
        <f t="shared" si="18"/>
        <v>0</v>
      </c>
      <c r="E250" s="39">
        <f t="shared" si="19"/>
        <v>0</v>
      </c>
      <c r="F250" s="39">
        <f t="shared" si="20"/>
        <v>0</v>
      </c>
      <c r="G250" s="41"/>
      <c r="H250" s="39">
        <f t="shared" si="22"/>
        <v>0</v>
      </c>
    </row>
    <row r="251" spans="2:8">
      <c r="B251" s="37">
        <f t="shared" si="21"/>
        <v>52779</v>
      </c>
      <c r="C251" s="38">
        <f t="shared" si="23"/>
        <v>234</v>
      </c>
      <c r="D251" s="39">
        <f t="shared" si="18"/>
        <v>0</v>
      </c>
      <c r="E251" s="39">
        <f t="shared" si="19"/>
        <v>0</v>
      </c>
      <c r="F251" s="39">
        <f t="shared" si="20"/>
        <v>0</v>
      </c>
      <c r="G251" s="41"/>
      <c r="H251" s="39">
        <f t="shared" si="22"/>
        <v>0</v>
      </c>
    </row>
    <row r="252" spans="2:8">
      <c r="B252" s="37">
        <f t="shared" si="21"/>
        <v>52810</v>
      </c>
      <c r="C252" s="38">
        <f t="shared" si="23"/>
        <v>235</v>
      </c>
      <c r="D252" s="39">
        <f t="shared" si="18"/>
        <v>0</v>
      </c>
      <c r="E252" s="39">
        <f t="shared" si="19"/>
        <v>0</v>
      </c>
      <c r="F252" s="39">
        <f t="shared" si="20"/>
        <v>0</v>
      </c>
      <c r="G252" s="41"/>
      <c r="H252" s="39">
        <f t="shared" si="22"/>
        <v>0</v>
      </c>
    </row>
    <row r="253" spans="2:8">
      <c r="B253" s="37">
        <f t="shared" si="21"/>
        <v>52841</v>
      </c>
      <c r="C253" s="38">
        <f t="shared" si="23"/>
        <v>236</v>
      </c>
      <c r="D253" s="39">
        <f t="shared" si="18"/>
        <v>0</v>
      </c>
      <c r="E253" s="39">
        <f t="shared" si="19"/>
        <v>0</v>
      </c>
      <c r="F253" s="39">
        <f t="shared" si="20"/>
        <v>0</v>
      </c>
      <c r="G253" s="41"/>
      <c r="H253" s="39">
        <f t="shared" si="22"/>
        <v>0</v>
      </c>
    </row>
    <row r="254" spans="2:8">
      <c r="B254" s="37">
        <f t="shared" si="21"/>
        <v>52871</v>
      </c>
      <c r="C254" s="38">
        <f t="shared" si="23"/>
        <v>237</v>
      </c>
      <c r="D254" s="39">
        <f t="shared" si="18"/>
        <v>0</v>
      </c>
      <c r="E254" s="39">
        <f t="shared" si="19"/>
        <v>0</v>
      </c>
      <c r="F254" s="39">
        <f t="shared" si="20"/>
        <v>0</v>
      </c>
      <c r="G254" s="41"/>
      <c r="H254" s="39">
        <f t="shared" si="22"/>
        <v>0</v>
      </c>
    </row>
    <row r="255" spans="2:8">
      <c r="B255" s="37">
        <f t="shared" si="21"/>
        <v>52902</v>
      </c>
      <c r="C255" s="38">
        <f t="shared" si="23"/>
        <v>238</v>
      </c>
      <c r="D255" s="39">
        <f t="shared" si="18"/>
        <v>0</v>
      </c>
      <c r="E255" s="39">
        <f t="shared" si="19"/>
        <v>0</v>
      </c>
      <c r="F255" s="39">
        <f t="shared" si="20"/>
        <v>0</v>
      </c>
      <c r="G255" s="41"/>
      <c r="H255" s="39">
        <f t="shared" si="22"/>
        <v>0</v>
      </c>
    </row>
    <row r="256" spans="2:8">
      <c r="B256" s="37">
        <f t="shared" si="21"/>
        <v>52932</v>
      </c>
      <c r="C256" s="38">
        <f t="shared" si="23"/>
        <v>239</v>
      </c>
      <c r="D256" s="39">
        <f t="shared" si="18"/>
        <v>0</v>
      </c>
      <c r="E256" s="39">
        <f t="shared" si="19"/>
        <v>0</v>
      </c>
      <c r="F256" s="39">
        <f t="shared" si="20"/>
        <v>0</v>
      </c>
      <c r="G256" s="41"/>
      <c r="H256" s="39">
        <f t="shared" si="22"/>
        <v>0</v>
      </c>
    </row>
    <row r="257" spans="2:8">
      <c r="B257" s="37">
        <f t="shared" si="21"/>
        <v>52963</v>
      </c>
      <c r="C257" s="38">
        <f t="shared" si="23"/>
        <v>240</v>
      </c>
      <c r="D257" s="39">
        <f t="shared" si="18"/>
        <v>0</v>
      </c>
      <c r="E257" s="39">
        <f t="shared" si="19"/>
        <v>0</v>
      </c>
      <c r="F257" s="39">
        <f t="shared" si="20"/>
        <v>0</v>
      </c>
      <c r="G257" s="41"/>
      <c r="H257" s="39">
        <f t="shared" si="22"/>
        <v>0</v>
      </c>
    </row>
    <row r="258" spans="2:8">
      <c r="B258" s="37">
        <f t="shared" si="21"/>
        <v>52994</v>
      </c>
      <c r="C258" s="38">
        <f t="shared" si="23"/>
        <v>241</v>
      </c>
      <c r="D258" s="39">
        <f t="shared" si="18"/>
        <v>0</v>
      </c>
      <c r="E258" s="39">
        <f t="shared" si="19"/>
        <v>0</v>
      </c>
      <c r="F258" s="39">
        <f t="shared" si="20"/>
        <v>0</v>
      </c>
      <c r="G258" s="41"/>
      <c r="H258" s="39">
        <f t="shared" si="22"/>
        <v>0</v>
      </c>
    </row>
    <row r="259" spans="2:8">
      <c r="B259" s="37">
        <f t="shared" si="21"/>
        <v>53022</v>
      </c>
      <c r="C259" s="38">
        <f t="shared" si="23"/>
        <v>242</v>
      </c>
      <c r="D259" s="39">
        <f t="shared" si="18"/>
        <v>0</v>
      </c>
      <c r="E259" s="39">
        <f t="shared" si="19"/>
        <v>0</v>
      </c>
      <c r="F259" s="39">
        <f t="shared" si="20"/>
        <v>0</v>
      </c>
      <c r="G259" s="41"/>
      <c r="H259" s="39">
        <f t="shared" si="22"/>
        <v>0</v>
      </c>
    </row>
    <row r="260" spans="2:8">
      <c r="B260" s="37">
        <f t="shared" si="21"/>
        <v>53053</v>
      </c>
      <c r="C260" s="38">
        <f t="shared" si="23"/>
        <v>243</v>
      </c>
      <c r="D260" s="39">
        <f t="shared" si="18"/>
        <v>0</v>
      </c>
      <c r="E260" s="39">
        <f t="shared" si="19"/>
        <v>0</v>
      </c>
      <c r="F260" s="39">
        <f t="shared" si="20"/>
        <v>0</v>
      </c>
      <c r="G260" s="41"/>
      <c r="H260" s="39">
        <f t="shared" si="22"/>
        <v>0</v>
      </c>
    </row>
    <row r="261" spans="2:8">
      <c r="B261" s="37">
        <f t="shared" si="21"/>
        <v>53083</v>
      </c>
      <c r="C261" s="38">
        <f t="shared" si="23"/>
        <v>244</v>
      </c>
      <c r="D261" s="39">
        <f t="shared" si="18"/>
        <v>0</v>
      </c>
      <c r="E261" s="39">
        <f t="shared" si="19"/>
        <v>0</v>
      </c>
      <c r="F261" s="39">
        <f t="shared" si="20"/>
        <v>0</v>
      </c>
      <c r="G261" s="41"/>
      <c r="H261" s="39">
        <f t="shared" si="22"/>
        <v>0</v>
      </c>
    </row>
    <row r="262" spans="2:8">
      <c r="B262" s="37">
        <f t="shared" si="21"/>
        <v>53114</v>
      </c>
      <c r="C262" s="38">
        <f t="shared" si="23"/>
        <v>245</v>
      </c>
      <c r="D262" s="39">
        <f t="shared" si="18"/>
        <v>0</v>
      </c>
      <c r="E262" s="39">
        <f t="shared" si="19"/>
        <v>0</v>
      </c>
      <c r="F262" s="39">
        <f t="shared" si="20"/>
        <v>0</v>
      </c>
      <c r="G262" s="41"/>
      <c r="H262" s="39">
        <f t="shared" si="22"/>
        <v>0</v>
      </c>
    </row>
    <row r="263" spans="2:8">
      <c r="B263" s="37">
        <f t="shared" si="21"/>
        <v>53144</v>
      </c>
      <c r="C263" s="38">
        <f t="shared" si="23"/>
        <v>246</v>
      </c>
      <c r="D263" s="39">
        <f t="shared" si="18"/>
        <v>0</v>
      </c>
      <c r="E263" s="39">
        <f t="shared" si="19"/>
        <v>0</v>
      </c>
      <c r="F263" s="39">
        <f t="shared" si="20"/>
        <v>0</v>
      </c>
      <c r="G263" s="41"/>
      <c r="H263" s="39">
        <f t="shared" si="22"/>
        <v>0</v>
      </c>
    </row>
    <row r="264" spans="2:8">
      <c r="B264" s="37">
        <f t="shared" si="21"/>
        <v>53175</v>
      </c>
      <c r="C264" s="38">
        <f t="shared" si="23"/>
        <v>247</v>
      </c>
      <c r="D264" s="39">
        <f t="shared" si="18"/>
        <v>0</v>
      </c>
      <c r="E264" s="39">
        <f t="shared" si="19"/>
        <v>0</v>
      </c>
      <c r="F264" s="39">
        <f t="shared" si="20"/>
        <v>0</v>
      </c>
      <c r="G264" s="41"/>
      <c r="H264" s="39">
        <f t="shared" si="22"/>
        <v>0</v>
      </c>
    </row>
    <row r="265" spans="2:8">
      <c r="B265" s="37">
        <f t="shared" si="21"/>
        <v>53206</v>
      </c>
      <c r="C265" s="38">
        <f t="shared" si="23"/>
        <v>248</v>
      </c>
      <c r="D265" s="39">
        <f t="shared" si="18"/>
        <v>0</v>
      </c>
      <c r="E265" s="39">
        <f t="shared" si="19"/>
        <v>0</v>
      </c>
      <c r="F265" s="39">
        <f t="shared" si="20"/>
        <v>0</v>
      </c>
      <c r="G265" s="41"/>
      <c r="H265" s="39">
        <f t="shared" si="22"/>
        <v>0</v>
      </c>
    </row>
    <row r="266" spans="2:8">
      <c r="B266" s="37">
        <f t="shared" si="21"/>
        <v>53236</v>
      </c>
      <c r="C266" s="38">
        <f t="shared" si="23"/>
        <v>249</v>
      </c>
      <c r="D266" s="39">
        <f t="shared" si="18"/>
        <v>0</v>
      </c>
      <c r="E266" s="39">
        <f t="shared" si="19"/>
        <v>0</v>
      </c>
      <c r="F266" s="39">
        <f t="shared" si="20"/>
        <v>0</v>
      </c>
      <c r="G266" s="41"/>
      <c r="H266" s="39">
        <f t="shared" si="22"/>
        <v>0</v>
      </c>
    </row>
    <row r="267" spans="2:8">
      <c r="B267" s="37">
        <f t="shared" si="21"/>
        <v>53267</v>
      </c>
      <c r="C267" s="38">
        <f t="shared" si="23"/>
        <v>250</v>
      </c>
      <c r="D267" s="39">
        <f t="shared" si="18"/>
        <v>0</v>
      </c>
      <c r="E267" s="39">
        <f t="shared" si="19"/>
        <v>0</v>
      </c>
      <c r="F267" s="39">
        <f t="shared" si="20"/>
        <v>0</v>
      </c>
      <c r="G267" s="41"/>
      <c r="H267" s="39">
        <f t="shared" si="22"/>
        <v>0</v>
      </c>
    </row>
    <row r="268" spans="2:8">
      <c r="B268" s="37">
        <f t="shared" si="21"/>
        <v>53297</v>
      </c>
      <c r="C268" s="38">
        <f t="shared" si="23"/>
        <v>251</v>
      </c>
      <c r="D268" s="39">
        <f t="shared" si="18"/>
        <v>0</v>
      </c>
      <c r="E268" s="39">
        <f t="shared" si="19"/>
        <v>0</v>
      </c>
      <c r="F268" s="39">
        <f t="shared" si="20"/>
        <v>0</v>
      </c>
      <c r="G268" s="41"/>
      <c r="H268" s="39">
        <f t="shared" si="22"/>
        <v>0</v>
      </c>
    </row>
    <row r="269" spans="2:8">
      <c r="B269" s="37">
        <f t="shared" si="21"/>
        <v>53328</v>
      </c>
      <c r="C269" s="38">
        <f t="shared" si="23"/>
        <v>252</v>
      </c>
      <c r="D269" s="39">
        <f t="shared" si="18"/>
        <v>0</v>
      </c>
      <c r="E269" s="39">
        <f t="shared" si="19"/>
        <v>0</v>
      </c>
      <c r="F269" s="39">
        <f t="shared" si="20"/>
        <v>0</v>
      </c>
      <c r="G269" s="41"/>
      <c r="H269" s="39">
        <f t="shared" si="22"/>
        <v>0</v>
      </c>
    </row>
    <row r="270" spans="2:8">
      <c r="B270" s="37">
        <f t="shared" si="21"/>
        <v>53359</v>
      </c>
      <c r="C270" s="38">
        <f t="shared" si="23"/>
        <v>253</v>
      </c>
      <c r="D270" s="39">
        <f t="shared" si="18"/>
        <v>0</v>
      </c>
      <c r="E270" s="39">
        <f t="shared" si="19"/>
        <v>0</v>
      </c>
      <c r="F270" s="39">
        <f t="shared" si="20"/>
        <v>0</v>
      </c>
      <c r="G270" s="41"/>
      <c r="H270" s="39">
        <f t="shared" si="22"/>
        <v>0</v>
      </c>
    </row>
    <row r="271" spans="2:8">
      <c r="B271" s="37">
        <f t="shared" si="21"/>
        <v>53387</v>
      </c>
      <c r="C271" s="38">
        <f t="shared" si="23"/>
        <v>254</v>
      </c>
      <c r="D271" s="39">
        <f t="shared" si="18"/>
        <v>0</v>
      </c>
      <c r="E271" s="39">
        <f t="shared" si="19"/>
        <v>0</v>
      </c>
      <c r="F271" s="39">
        <f t="shared" si="20"/>
        <v>0</v>
      </c>
      <c r="G271" s="41"/>
      <c r="H271" s="39">
        <f t="shared" si="22"/>
        <v>0</v>
      </c>
    </row>
    <row r="272" spans="2:8">
      <c r="B272" s="37">
        <f t="shared" si="21"/>
        <v>53418</v>
      </c>
      <c r="C272" s="38">
        <f t="shared" si="23"/>
        <v>255</v>
      </c>
      <c r="D272" s="39">
        <f t="shared" si="18"/>
        <v>0</v>
      </c>
      <c r="E272" s="39">
        <f t="shared" si="19"/>
        <v>0</v>
      </c>
      <c r="F272" s="39">
        <f t="shared" si="20"/>
        <v>0</v>
      </c>
      <c r="G272" s="41"/>
      <c r="H272" s="39">
        <f t="shared" si="22"/>
        <v>0</v>
      </c>
    </row>
    <row r="273" spans="2:8">
      <c r="B273" s="37">
        <f t="shared" si="21"/>
        <v>53448</v>
      </c>
      <c r="C273" s="38">
        <f t="shared" si="23"/>
        <v>256</v>
      </c>
      <c r="D273" s="39">
        <f t="shared" ref="D273:D336" si="24">+IF($E$9&lt;H273+(H273*($E$4/$E$7)),$E$9,H273+(H273*($E$4/$E$7)))</f>
        <v>0</v>
      </c>
      <c r="E273" s="39">
        <f t="shared" ref="E273:E336" si="25">H273*($E$4/$E$7)</f>
        <v>0</v>
      </c>
      <c r="F273" s="39">
        <f t="shared" ref="F273:F336" si="26">D273-E273</f>
        <v>0</v>
      </c>
      <c r="G273" s="41"/>
      <c r="H273" s="39">
        <f t="shared" si="22"/>
        <v>0</v>
      </c>
    </row>
    <row r="274" spans="2:8">
      <c r="B274" s="37">
        <f t="shared" ref="B274:B337" si="27">EDATE($E$13,C274)</f>
        <v>53479</v>
      </c>
      <c r="C274" s="38">
        <f t="shared" si="23"/>
        <v>257</v>
      </c>
      <c r="D274" s="39">
        <f t="shared" si="24"/>
        <v>0</v>
      </c>
      <c r="E274" s="39">
        <f t="shared" si="25"/>
        <v>0</v>
      </c>
      <c r="F274" s="39">
        <f t="shared" si="26"/>
        <v>0</v>
      </c>
      <c r="G274" s="41"/>
      <c r="H274" s="39">
        <f t="shared" ref="H274:H337" si="28">H273-F273-G273</f>
        <v>0</v>
      </c>
    </row>
    <row r="275" spans="2:8">
      <c r="B275" s="37">
        <f t="shared" si="27"/>
        <v>53509</v>
      </c>
      <c r="C275" s="38">
        <f t="shared" ref="C275:C338" si="29">+C274+1</f>
        <v>258</v>
      </c>
      <c r="D275" s="39">
        <f t="shared" si="24"/>
        <v>0</v>
      </c>
      <c r="E275" s="39">
        <f t="shared" si="25"/>
        <v>0</v>
      </c>
      <c r="F275" s="39">
        <f t="shared" si="26"/>
        <v>0</v>
      </c>
      <c r="G275" s="41"/>
      <c r="H275" s="39">
        <f t="shared" si="28"/>
        <v>0</v>
      </c>
    </row>
    <row r="276" spans="2:8">
      <c r="B276" s="37">
        <f t="shared" si="27"/>
        <v>53540</v>
      </c>
      <c r="C276" s="38">
        <f t="shared" si="29"/>
        <v>259</v>
      </c>
      <c r="D276" s="39">
        <f t="shared" si="24"/>
        <v>0</v>
      </c>
      <c r="E276" s="39">
        <f t="shared" si="25"/>
        <v>0</v>
      </c>
      <c r="F276" s="39">
        <f t="shared" si="26"/>
        <v>0</v>
      </c>
      <c r="G276" s="41"/>
      <c r="H276" s="39">
        <f t="shared" si="28"/>
        <v>0</v>
      </c>
    </row>
    <row r="277" spans="2:8">
      <c r="B277" s="37">
        <f t="shared" si="27"/>
        <v>53571</v>
      </c>
      <c r="C277" s="38">
        <f t="shared" si="29"/>
        <v>260</v>
      </c>
      <c r="D277" s="39">
        <f t="shared" si="24"/>
        <v>0</v>
      </c>
      <c r="E277" s="39">
        <f t="shared" si="25"/>
        <v>0</v>
      </c>
      <c r="F277" s="39">
        <f t="shared" si="26"/>
        <v>0</v>
      </c>
      <c r="G277" s="41"/>
      <c r="H277" s="39">
        <f t="shared" si="28"/>
        <v>0</v>
      </c>
    </row>
    <row r="278" spans="2:8">
      <c r="B278" s="37">
        <f t="shared" si="27"/>
        <v>53601</v>
      </c>
      <c r="C278" s="38">
        <f t="shared" si="29"/>
        <v>261</v>
      </c>
      <c r="D278" s="39">
        <f t="shared" si="24"/>
        <v>0</v>
      </c>
      <c r="E278" s="39">
        <f t="shared" si="25"/>
        <v>0</v>
      </c>
      <c r="F278" s="39">
        <f t="shared" si="26"/>
        <v>0</v>
      </c>
      <c r="G278" s="41"/>
      <c r="H278" s="39">
        <f t="shared" si="28"/>
        <v>0</v>
      </c>
    </row>
    <row r="279" spans="2:8">
      <c r="B279" s="37">
        <f t="shared" si="27"/>
        <v>53632</v>
      </c>
      <c r="C279" s="38">
        <f t="shared" si="29"/>
        <v>262</v>
      </c>
      <c r="D279" s="39">
        <f t="shared" si="24"/>
        <v>0</v>
      </c>
      <c r="E279" s="39">
        <f t="shared" si="25"/>
        <v>0</v>
      </c>
      <c r="F279" s="39">
        <f t="shared" si="26"/>
        <v>0</v>
      </c>
      <c r="G279" s="41"/>
      <c r="H279" s="39">
        <f t="shared" si="28"/>
        <v>0</v>
      </c>
    </row>
    <row r="280" spans="2:8">
      <c r="B280" s="37">
        <f t="shared" si="27"/>
        <v>53662</v>
      </c>
      <c r="C280" s="38">
        <f t="shared" si="29"/>
        <v>263</v>
      </c>
      <c r="D280" s="39">
        <f t="shared" si="24"/>
        <v>0</v>
      </c>
      <c r="E280" s="39">
        <f t="shared" si="25"/>
        <v>0</v>
      </c>
      <c r="F280" s="39">
        <f t="shared" si="26"/>
        <v>0</v>
      </c>
      <c r="G280" s="41"/>
      <c r="H280" s="39">
        <f t="shared" si="28"/>
        <v>0</v>
      </c>
    </row>
    <row r="281" spans="2:8">
      <c r="B281" s="37">
        <f t="shared" si="27"/>
        <v>53693</v>
      </c>
      <c r="C281" s="38">
        <f t="shared" si="29"/>
        <v>264</v>
      </c>
      <c r="D281" s="39">
        <f t="shared" si="24"/>
        <v>0</v>
      </c>
      <c r="E281" s="39">
        <f t="shared" si="25"/>
        <v>0</v>
      </c>
      <c r="F281" s="39">
        <f t="shared" si="26"/>
        <v>0</v>
      </c>
      <c r="G281" s="41"/>
      <c r="H281" s="39">
        <f t="shared" si="28"/>
        <v>0</v>
      </c>
    </row>
    <row r="282" spans="2:8">
      <c r="B282" s="37">
        <f t="shared" si="27"/>
        <v>53724</v>
      </c>
      <c r="C282" s="38">
        <f t="shared" si="29"/>
        <v>265</v>
      </c>
      <c r="D282" s="39">
        <f t="shared" si="24"/>
        <v>0</v>
      </c>
      <c r="E282" s="39">
        <f t="shared" si="25"/>
        <v>0</v>
      </c>
      <c r="F282" s="39">
        <f t="shared" si="26"/>
        <v>0</v>
      </c>
      <c r="G282" s="41"/>
      <c r="H282" s="39">
        <f t="shared" si="28"/>
        <v>0</v>
      </c>
    </row>
    <row r="283" spans="2:8">
      <c r="B283" s="37">
        <f t="shared" si="27"/>
        <v>53752</v>
      </c>
      <c r="C283" s="38">
        <f t="shared" si="29"/>
        <v>266</v>
      </c>
      <c r="D283" s="39">
        <f t="shared" si="24"/>
        <v>0</v>
      </c>
      <c r="E283" s="39">
        <f t="shared" si="25"/>
        <v>0</v>
      </c>
      <c r="F283" s="39">
        <f t="shared" si="26"/>
        <v>0</v>
      </c>
      <c r="G283" s="41"/>
      <c r="H283" s="39">
        <f t="shared" si="28"/>
        <v>0</v>
      </c>
    </row>
    <row r="284" spans="2:8">
      <c r="B284" s="37">
        <f t="shared" si="27"/>
        <v>53783</v>
      </c>
      <c r="C284" s="38">
        <f t="shared" si="29"/>
        <v>267</v>
      </c>
      <c r="D284" s="39">
        <f t="shared" si="24"/>
        <v>0</v>
      </c>
      <c r="E284" s="39">
        <f t="shared" si="25"/>
        <v>0</v>
      </c>
      <c r="F284" s="39">
        <f t="shared" si="26"/>
        <v>0</v>
      </c>
      <c r="G284" s="41"/>
      <c r="H284" s="39">
        <f t="shared" si="28"/>
        <v>0</v>
      </c>
    </row>
    <row r="285" spans="2:8">
      <c r="B285" s="37">
        <f t="shared" si="27"/>
        <v>53813</v>
      </c>
      <c r="C285" s="38">
        <f t="shared" si="29"/>
        <v>268</v>
      </c>
      <c r="D285" s="39">
        <f t="shared" si="24"/>
        <v>0</v>
      </c>
      <c r="E285" s="39">
        <f t="shared" si="25"/>
        <v>0</v>
      </c>
      <c r="F285" s="39">
        <f t="shared" si="26"/>
        <v>0</v>
      </c>
      <c r="G285" s="41"/>
      <c r="H285" s="39">
        <f t="shared" si="28"/>
        <v>0</v>
      </c>
    </row>
    <row r="286" spans="2:8">
      <c r="B286" s="37">
        <f t="shared" si="27"/>
        <v>53844</v>
      </c>
      <c r="C286" s="38">
        <f t="shared" si="29"/>
        <v>269</v>
      </c>
      <c r="D286" s="39">
        <f t="shared" si="24"/>
        <v>0</v>
      </c>
      <c r="E286" s="39">
        <f t="shared" si="25"/>
        <v>0</v>
      </c>
      <c r="F286" s="39">
        <f t="shared" si="26"/>
        <v>0</v>
      </c>
      <c r="G286" s="41"/>
      <c r="H286" s="39">
        <f t="shared" si="28"/>
        <v>0</v>
      </c>
    </row>
    <row r="287" spans="2:8">
      <c r="B287" s="37">
        <f t="shared" si="27"/>
        <v>53874</v>
      </c>
      <c r="C287" s="38">
        <f t="shared" si="29"/>
        <v>270</v>
      </c>
      <c r="D287" s="39">
        <f t="shared" si="24"/>
        <v>0</v>
      </c>
      <c r="E287" s="39">
        <f t="shared" si="25"/>
        <v>0</v>
      </c>
      <c r="F287" s="39">
        <f t="shared" si="26"/>
        <v>0</v>
      </c>
      <c r="G287" s="41"/>
      <c r="H287" s="39">
        <f t="shared" si="28"/>
        <v>0</v>
      </c>
    </row>
    <row r="288" spans="2:8">
      <c r="B288" s="37">
        <f t="shared" si="27"/>
        <v>53905</v>
      </c>
      <c r="C288" s="38">
        <f t="shared" si="29"/>
        <v>271</v>
      </c>
      <c r="D288" s="39">
        <f t="shared" si="24"/>
        <v>0</v>
      </c>
      <c r="E288" s="39">
        <f t="shared" si="25"/>
        <v>0</v>
      </c>
      <c r="F288" s="39">
        <f t="shared" si="26"/>
        <v>0</v>
      </c>
      <c r="G288" s="41"/>
      <c r="H288" s="39">
        <f t="shared" si="28"/>
        <v>0</v>
      </c>
    </row>
    <row r="289" spans="2:8">
      <c r="B289" s="37">
        <f t="shared" si="27"/>
        <v>53936</v>
      </c>
      <c r="C289" s="38">
        <f t="shared" si="29"/>
        <v>272</v>
      </c>
      <c r="D289" s="39">
        <f t="shared" si="24"/>
        <v>0</v>
      </c>
      <c r="E289" s="39">
        <f t="shared" si="25"/>
        <v>0</v>
      </c>
      <c r="F289" s="39">
        <f t="shared" si="26"/>
        <v>0</v>
      </c>
      <c r="G289" s="41"/>
      <c r="H289" s="39">
        <f t="shared" si="28"/>
        <v>0</v>
      </c>
    </row>
    <row r="290" spans="2:8">
      <c r="B290" s="37">
        <f t="shared" si="27"/>
        <v>53966</v>
      </c>
      <c r="C290" s="38">
        <f t="shared" si="29"/>
        <v>273</v>
      </c>
      <c r="D290" s="39">
        <f t="shared" si="24"/>
        <v>0</v>
      </c>
      <c r="E290" s="39">
        <f t="shared" si="25"/>
        <v>0</v>
      </c>
      <c r="F290" s="39">
        <f t="shared" si="26"/>
        <v>0</v>
      </c>
      <c r="G290" s="41"/>
      <c r="H290" s="39">
        <f t="shared" si="28"/>
        <v>0</v>
      </c>
    </row>
    <row r="291" spans="2:8">
      <c r="B291" s="37">
        <f t="shared" si="27"/>
        <v>53997</v>
      </c>
      <c r="C291" s="38">
        <f t="shared" si="29"/>
        <v>274</v>
      </c>
      <c r="D291" s="39">
        <f t="shared" si="24"/>
        <v>0</v>
      </c>
      <c r="E291" s="39">
        <f t="shared" si="25"/>
        <v>0</v>
      </c>
      <c r="F291" s="39">
        <f t="shared" si="26"/>
        <v>0</v>
      </c>
      <c r="G291" s="41"/>
      <c r="H291" s="39">
        <f t="shared" si="28"/>
        <v>0</v>
      </c>
    </row>
    <row r="292" spans="2:8">
      <c r="B292" s="37">
        <f t="shared" si="27"/>
        <v>54027</v>
      </c>
      <c r="C292" s="38">
        <f t="shared" si="29"/>
        <v>275</v>
      </c>
      <c r="D292" s="39">
        <f t="shared" si="24"/>
        <v>0</v>
      </c>
      <c r="E292" s="39">
        <f t="shared" si="25"/>
        <v>0</v>
      </c>
      <c r="F292" s="39">
        <f t="shared" si="26"/>
        <v>0</v>
      </c>
      <c r="G292" s="41"/>
      <c r="H292" s="39">
        <f t="shared" si="28"/>
        <v>0</v>
      </c>
    </row>
    <row r="293" spans="2:8">
      <c r="B293" s="37">
        <f t="shared" si="27"/>
        <v>54058</v>
      </c>
      <c r="C293" s="38">
        <f t="shared" si="29"/>
        <v>276</v>
      </c>
      <c r="D293" s="39">
        <f t="shared" si="24"/>
        <v>0</v>
      </c>
      <c r="E293" s="39">
        <f t="shared" si="25"/>
        <v>0</v>
      </c>
      <c r="F293" s="39">
        <f t="shared" si="26"/>
        <v>0</v>
      </c>
      <c r="G293" s="41"/>
      <c r="H293" s="39">
        <f t="shared" si="28"/>
        <v>0</v>
      </c>
    </row>
    <row r="294" spans="2:8">
      <c r="B294" s="37">
        <f t="shared" si="27"/>
        <v>54089</v>
      </c>
      <c r="C294" s="38">
        <f t="shared" si="29"/>
        <v>277</v>
      </c>
      <c r="D294" s="39">
        <f t="shared" si="24"/>
        <v>0</v>
      </c>
      <c r="E294" s="39">
        <f t="shared" si="25"/>
        <v>0</v>
      </c>
      <c r="F294" s="39">
        <f t="shared" si="26"/>
        <v>0</v>
      </c>
      <c r="G294" s="41"/>
      <c r="H294" s="39">
        <f t="shared" si="28"/>
        <v>0</v>
      </c>
    </row>
    <row r="295" spans="2:8">
      <c r="B295" s="37">
        <f t="shared" si="27"/>
        <v>54118</v>
      </c>
      <c r="C295" s="38">
        <f t="shared" si="29"/>
        <v>278</v>
      </c>
      <c r="D295" s="39">
        <f t="shared" si="24"/>
        <v>0</v>
      </c>
      <c r="E295" s="39">
        <f t="shared" si="25"/>
        <v>0</v>
      </c>
      <c r="F295" s="39">
        <f t="shared" si="26"/>
        <v>0</v>
      </c>
      <c r="G295" s="41"/>
      <c r="H295" s="39">
        <f t="shared" si="28"/>
        <v>0</v>
      </c>
    </row>
    <row r="296" spans="2:8">
      <c r="B296" s="37">
        <f t="shared" si="27"/>
        <v>54149</v>
      </c>
      <c r="C296" s="38">
        <f t="shared" si="29"/>
        <v>279</v>
      </c>
      <c r="D296" s="39">
        <f t="shared" si="24"/>
        <v>0</v>
      </c>
      <c r="E296" s="39">
        <f t="shared" si="25"/>
        <v>0</v>
      </c>
      <c r="F296" s="39">
        <f t="shared" si="26"/>
        <v>0</v>
      </c>
      <c r="G296" s="41"/>
      <c r="H296" s="39">
        <f t="shared" si="28"/>
        <v>0</v>
      </c>
    </row>
    <row r="297" spans="2:8">
      <c r="B297" s="37">
        <f t="shared" si="27"/>
        <v>54179</v>
      </c>
      <c r="C297" s="38">
        <f t="shared" si="29"/>
        <v>280</v>
      </c>
      <c r="D297" s="39">
        <f t="shared" si="24"/>
        <v>0</v>
      </c>
      <c r="E297" s="39">
        <f t="shared" si="25"/>
        <v>0</v>
      </c>
      <c r="F297" s="39">
        <f t="shared" si="26"/>
        <v>0</v>
      </c>
      <c r="G297" s="41"/>
      <c r="H297" s="39">
        <f t="shared" si="28"/>
        <v>0</v>
      </c>
    </row>
    <row r="298" spans="2:8">
      <c r="B298" s="37">
        <f t="shared" si="27"/>
        <v>54210</v>
      </c>
      <c r="C298" s="38">
        <f t="shared" si="29"/>
        <v>281</v>
      </c>
      <c r="D298" s="39">
        <f t="shared" si="24"/>
        <v>0</v>
      </c>
      <c r="E298" s="39">
        <f t="shared" si="25"/>
        <v>0</v>
      </c>
      <c r="F298" s="39">
        <f t="shared" si="26"/>
        <v>0</v>
      </c>
      <c r="G298" s="41"/>
      <c r="H298" s="39">
        <f t="shared" si="28"/>
        <v>0</v>
      </c>
    </row>
    <row r="299" spans="2:8">
      <c r="B299" s="37">
        <f t="shared" si="27"/>
        <v>54240</v>
      </c>
      <c r="C299" s="38">
        <f t="shared" si="29"/>
        <v>282</v>
      </c>
      <c r="D299" s="39">
        <f t="shared" si="24"/>
        <v>0</v>
      </c>
      <c r="E299" s="39">
        <f t="shared" si="25"/>
        <v>0</v>
      </c>
      <c r="F299" s="39">
        <f t="shared" si="26"/>
        <v>0</v>
      </c>
      <c r="G299" s="41"/>
      <c r="H299" s="39">
        <f t="shared" si="28"/>
        <v>0</v>
      </c>
    </row>
    <row r="300" spans="2:8">
      <c r="B300" s="37">
        <f t="shared" si="27"/>
        <v>54271</v>
      </c>
      <c r="C300" s="38">
        <f t="shared" si="29"/>
        <v>283</v>
      </c>
      <c r="D300" s="39">
        <f t="shared" si="24"/>
        <v>0</v>
      </c>
      <c r="E300" s="39">
        <f t="shared" si="25"/>
        <v>0</v>
      </c>
      <c r="F300" s="39">
        <f t="shared" si="26"/>
        <v>0</v>
      </c>
      <c r="G300" s="41"/>
      <c r="H300" s="39">
        <f t="shared" si="28"/>
        <v>0</v>
      </c>
    </row>
    <row r="301" spans="2:8">
      <c r="B301" s="37">
        <f t="shared" si="27"/>
        <v>54302</v>
      </c>
      <c r="C301" s="38">
        <f t="shared" si="29"/>
        <v>284</v>
      </c>
      <c r="D301" s="39">
        <f t="shared" si="24"/>
        <v>0</v>
      </c>
      <c r="E301" s="39">
        <f t="shared" si="25"/>
        <v>0</v>
      </c>
      <c r="F301" s="39">
        <f t="shared" si="26"/>
        <v>0</v>
      </c>
      <c r="G301" s="41"/>
      <c r="H301" s="39">
        <f t="shared" si="28"/>
        <v>0</v>
      </c>
    </row>
    <row r="302" spans="2:8">
      <c r="B302" s="37">
        <f t="shared" si="27"/>
        <v>54332</v>
      </c>
      <c r="C302" s="38">
        <f t="shared" si="29"/>
        <v>285</v>
      </c>
      <c r="D302" s="39">
        <f t="shared" si="24"/>
        <v>0</v>
      </c>
      <c r="E302" s="39">
        <f t="shared" si="25"/>
        <v>0</v>
      </c>
      <c r="F302" s="39">
        <f t="shared" si="26"/>
        <v>0</v>
      </c>
      <c r="G302" s="41"/>
      <c r="H302" s="39">
        <f t="shared" si="28"/>
        <v>0</v>
      </c>
    </row>
    <row r="303" spans="2:8">
      <c r="B303" s="37">
        <f t="shared" si="27"/>
        <v>54363</v>
      </c>
      <c r="C303" s="38">
        <f t="shared" si="29"/>
        <v>286</v>
      </c>
      <c r="D303" s="39">
        <f t="shared" si="24"/>
        <v>0</v>
      </c>
      <c r="E303" s="39">
        <f t="shared" si="25"/>
        <v>0</v>
      </c>
      <c r="F303" s="39">
        <f t="shared" si="26"/>
        <v>0</v>
      </c>
      <c r="G303" s="41"/>
      <c r="H303" s="39">
        <f t="shared" si="28"/>
        <v>0</v>
      </c>
    </row>
    <row r="304" spans="2:8">
      <c r="B304" s="37">
        <f t="shared" si="27"/>
        <v>54393</v>
      </c>
      <c r="C304" s="38">
        <f t="shared" si="29"/>
        <v>287</v>
      </c>
      <c r="D304" s="39">
        <f t="shared" si="24"/>
        <v>0</v>
      </c>
      <c r="E304" s="39">
        <f t="shared" si="25"/>
        <v>0</v>
      </c>
      <c r="F304" s="39">
        <f t="shared" si="26"/>
        <v>0</v>
      </c>
      <c r="G304" s="41"/>
      <c r="H304" s="39">
        <f t="shared" si="28"/>
        <v>0</v>
      </c>
    </row>
    <row r="305" spans="2:8">
      <c r="B305" s="37">
        <f t="shared" si="27"/>
        <v>54424</v>
      </c>
      <c r="C305" s="38">
        <f t="shared" si="29"/>
        <v>288</v>
      </c>
      <c r="D305" s="39">
        <f t="shared" si="24"/>
        <v>0</v>
      </c>
      <c r="E305" s="39">
        <f t="shared" si="25"/>
        <v>0</v>
      </c>
      <c r="F305" s="39">
        <f t="shared" si="26"/>
        <v>0</v>
      </c>
      <c r="G305" s="41"/>
      <c r="H305" s="39">
        <f t="shared" si="28"/>
        <v>0</v>
      </c>
    </row>
    <row r="306" spans="2:8">
      <c r="B306" s="37">
        <f t="shared" si="27"/>
        <v>54455</v>
      </c>
      <c r="C306" s="38">
        <f t="shared" si="29"/>
        <v>289</v>
      </c>
      <c r="D306" s="39">
        <f t="shared" si="24"/>
        <v>0</v>
      </c>
      <c r="E306" s="39">
        <f t="shared" si="25"/>
        <v>0</v>
      </c>
      <c r="F306" s="39">
        <f t="shared" si="26"/>
        <v>0</v>
      </c>
      <c r="G306" s="41"/>
      <c r="H306" s="39">
        <f t="shared" si="28"/>
        <v>0</v>
      </c>
    </row>
    <row r="307" spans="2:8">
      <c r="B307" s="37">
        <f t="shared" si="27"/>
        <v>54483</v>
      </c>
      <c r="C307" s="38">
        <f t="shared" si="29"/>
        <v>290</v>
      </c>
      <c r="D307" s="39">
        <f t="shared" si="24"/>
        <v>0</v>
      </c>
      <c r="E307" s="39">
        <f t="shared" si="25"/>
        <v>0</v>
      </c>
      <c r="F307" s="39">
        <f t="shared" si="26"/>
        <v>0</v>
      </c>
      <c r="G307" s="41"/>
      <c r="H307" s="39">
        <f t="shared" si="28"/>
        <v>0</v>
      </c>
    </row>
    <row r="308" spans="2:8">
      <c r="B308" s="37">
        <f t="shared" si="27"/>
        <v>54514</v>
      </c>
      <c r="C308" s="38">
        <f t="shared" si="29"/>
        <v>291</v>
      </c>
      <c r="D308" s="39">
        <f t="shared" si="24"/>
        <v>0</v>
      </c>
      <c r="E308" s="39">
        <f t="shared" si="25"/>
        <v>0</v>
      </c>
      <c r="F308" s="39">
        <f t="shared" si="26"/>
        <v>0</v>
      </c>
      <c r="G308" s="41"/>
      <c r="H308" s="39">
        <f t="shared" si="28"/>
        <v>0</v>
      </c>
    </row>
    <row r="309" spans="2:8">
      <c r="B309" s="37">
        <f t="shared" si="27"/>
        <v>54544</v>
      </c>
      <c r="C309" s="38">
        <f t="shared" si="29"/>
        <v>292</v>
      </c>
      <c r="D309" s="39">
        <f t="shared" si="24"/>
        <v>0</v>
      </c>
      <c r="E309" s="39">
        <f t="shared" si="25"/>
        <v>0</v>
      </c>
      <c r="F309" s="39">
        <f t="shared" si="26"/>
        <v>0</v>
      </c>
      <c r="G309" s="41"/>
      <c r="H309" s="39">
        <f t="shared" si="28"/>
        <v>0</v>
      </c>
    </row>
    <row r="310" spans="2:8">
      <c r="B310" s="37">
        <f t="shared" si="27"/>
        <v>54575</v>
      </c>
      <c r="C310" s="38">
        <f t="shared" si="29"/>
        <v>293</v>
      </c>
      <c r="D310" s="39">
        <f t="shared" si="24"/>
        <v>0</v>
      </c>
      <c r="E310" s="39">
        <f t="shared" si="25"/>
        <v>0</v>
      </c>
      <c r="F310" s="39">
        <f t="shared" si="26"/>
        <v>0</v>
      </c>
      <c r="G310" s="41"/>
      <c r="H310" s="39">
        <f t="shared" si="28"/>
        <v>0</v>
      </c>
    </row>
    <row r="311" spans="2:8">
      <c r="B311" s="37">
        <f t="shared" si="27"/>
        <v>54605</v>
      </c>
      <c r="C311" s="38">
        <f t="shared" si="29"/>
        <v>294</v>
      </c>
      <c r="D311" s="39">
        <f t="shared" si="24"/>
        <v>0</v>
      </c>
      <c r="E311" s="39">
        <f t="shared" si="25"/>
        <v>0</v>
      </c>
      <c r="F311" s="39">
        <f t="shared" si="26"/>
        <v>0</v>
      </c>
      <c r="G311" s="41"/>
      <c r="H311" s="39">
        <f t="shared" si="28"/>
        <v>0</v>
      </c>
    </row>
    <row r="312" spans="2:8">
      <c r="B312" s="37">
        <f t="shared" si="27"/>
        <v>54636</v>
      </c>
      <c r="C312" s="38">
        <f t="shared" si="29"/>
        <v>295</v>
      </c>
      <c r="D312" s="39">
        <f t="shared" si="24"/>
        <v>0</v>
      </c>
      <c r="E312" s="39">
        <f t="shared" si="25"/>
        <v>0</v>
      </c>
      <c r="F312" s="39">
        <f t="shared" si="26"/>
        <v>0</v>
      </c>
      <c r="G312" s="41"/>
      <c r="H312" s="39">
        <f t="shared" si="28"/>
        <v>0</v>
      </c>
    </row>
    <row r="313" spans="2:8">
      <c r="B313" s="37">
        <f t="shared" si="27"/>
        <v>54667</v>
      </c>
      <c r="C313" s="38">
        <f t="shared" si="29"/>
        <v>296</v>
      </c>
      <c r="D313" s="39">
        <f t="shared" si="24"/>
        <v>0</v>
      </c>
      <c r="E313" s="39">
        <f t="shared" si="25"/>
        <v>0</v>
      </c>
      <c r="F313" s="39">
        <f t="shared" si="26"/>
        <v>0</v>
      </c>
      <c r="G313" s="41"/>
      <c r="H313" s="39">
        <f t="shared" si="28"/>
        <v>0</v>
      </c>
    </row>
    <row r="314" spans="2:8">
      <c r="B314" s="37">
        <f t="shared" si="27"/>
        <v>54697</v>
      </c>
      <c r="C314" s="38">
        <f t="shared" si="29"/>
        <v>297</v>
      </c>
      <c r="D314" s="39">
        <f t="shared" si="24"/>
        <v>0</v>
      </c>
      <c r="E314" s="39">
        <f t="shared" si="25"/>
        <v>0</v>
      </c>
      <c r="F314" s="39">
        <f t="shared" si="26"/>
        <v>0</v>
      </c>
      <c r="G314" s="41"/>
      <c r="H314" s="39">
        <f t="shared" si="28"/>
        <v>0</v>
      </c>
    </row>
    <row r="315" spans="2:8">
      <c r="B315" s="37">
        <f t="shared" si="27"/>
        <v>54728</v>
      </c>
      <c r="C315" s="38">
        <f t="shared" si="29"/>
        <v>298</v>
      </c>
      <c r="D315" s="39">
        <f t="shared" si="24"/>
        <v>0</v>
      </c>
      <c r="E315" s="39">
        <f t="shared" si="25"/>
        <v>0</v>
      </c>
      <c r="F315" s="39">
        <f t="shared" si="26"/>
        <v>0</v>
      </c>
      <c r="G315" s="41"/>
      <c r="H315" s="39">
        <f t="shared" si="28"/>
        <v>0</v>
      </c>
    </row>
    <row r="316" spans="2:8">
      <c r="B316" s="37">
        <f t="shared" si="27"/>
        <v>54758</v>
      </c>
      <c r="C316" s="38">
        <f t="shared" si="29"/>
        <v>299</v>
      </c>
      <c r="D316" s="39">
        <f t="shared" si="24"/>
        <v>0</v>
      </c>
      <c r="E316" s="39">
        <f t="shared" si="25"/>
        <v>0</v>
      </c>
      <c r="F316" s="39">
        <f t="shared" si="26"/>
        <v>0</v>
      </c>
      <c r="G316" s="41"/>
      <c r="H316" s="39">
        <f t="shared" si="28"/>
        <v>0</v>
      </c>
    </row>
    <row r="317" spans="2:8">
      <c r="B317" s="37">
        <f t="shared" si="27"/>
        <v>54789</v>
      </c>
      <c r="C317" s="38">
        <f t="shared" si="29"/>
        <v>300</v>
      </c>
      <c r="D317" s="39">
        <f t="shared" si="24"/>
        <v>0</v>
      </c>
      <c r="E317" s="39">
        <f t="shared" si="25"/>
        <v>0</v>
      </c>
      <c r="F317" s="39">
        <f t="shared" si="26"/>
        <v>0</v>
      </c>
      <c r="G317" s="41"/>
      <c r="H317" s="39">
        <f t="shared" si="28"/>
        <v>0</v>
      </c>
    </row>
    <row r="318" spans="2:8">
      <c r="B318" s="37">
        <f t="shared" si="27"/>
        <v>54820</v>
      </c>
      <c r="C318" s="38">
        <f t="shared" si="29"/>
        <v>301</v>
      </c>
      <c r="D318" s="39">
        <f t="shared" si="24"/>
        <v>0</v>
      </c>
      <c r="E318" s="39">
        <f t="shared" si="25"/>
        <v>0</v>
      </c>
      <c r="F318" s="39">
        <f t="shared" si="26"/>
        <v>0</v>
      </c>
      <c r="G318" s="41"/>
      <c r="H318" s="39">
        <f t="shared" si="28"/>
        <v>0</v>
      </c>
    </row>
    <row r="319" spans="2:8">
      <c r="B319" s="37">
        <f t="shared" si="27"/>
        <v>54848</v>
      </c>
      <c r="C319" s="38">
        <f t="shared" si="29"/>
        <v>302</v>
      </c>
      <c r="D319" s="39">
        <f t="shared" si="24"/>
        <v>0</v>
      </c>
      <c r="E319" s="39">
        <f t="shared" si="25"/>
        <v>0</v>
      </c>
      <c r="F319" s="39">
        <f t="shared" si="26"/>
        <v>0</v>
      </c>
      <c r="G319" s="41"/>
      <c r="H319" s="39">
        <f t="shared" si="28"/>
        <v>0</v>
      </c>
    </row>
    <row r="320" spans="2:8">
      <c r="B320" s="37">
        <f t="shared" si="27"/>
        <v>54879</v>
      </c>
      <c r="C320" s="38">
        <f t="shared" si="29"/>
        <v>303</v>
      </c>
      <c r="D320" s="39">
        <f t="shared" si="24"/>
        <v>0</v>
      </c>
      <c r="E320" s="39">
        <f t="shared" si="25"/>
        <v>0</v>
      </c>
      <c r="F320" s="39">
        <f t="shared" si="26"/>
        <v>0</v>
      </c>
      <c r="G320" s="41"/>
      <c r="H320" s="39">
        <f t="shared" si="28"/>
        <v>0</v>
      </c>
    </row>
    <row r="321" spans="2:8">
      <c r="B321" s="37">
        <f t="shared" si="27"/>
        <v>54909</v>
      </c>
      <c r="C321" s="38">
        <f t="shared" si="29"/>
        <v>304</v>
      </c>
      <c r="D321" s="39">
        <f t="shared" si="24"/>
        <v>0</v>
      </c>
      <c r="E321" s="39">
        <f t="shared" si="25"/>
        <v>0</v>
      </c>
      <c r="F321" s="39">
        <f t="shared" si="26"/>
        <v>0</v>
      </c>
      <c r="G321" s="41"/>
      <c r="H321" s="39">
        <f t="shared" si="28"/>
        <v>0</v>
      </c>
    </row>
    <row r="322" spans="2:8">
      <c r="B322" s="37">
        <f t="shared" si="27"/>
        <v>54940</v>
      </c>
      <c r="C322" s="38">
        <f t="shared" si="29"/>
        <v>305</v>
      </c>
      <c r="D322" s="39">
        <f t="shared" si="24"/>
        <v>0</v>
      </c>
      <c r="E322" s="39">
        <f t="shared" si="25"/>
        <v>0</v>
      </c>
      <c r="F322" s="39">
        <f t="shared" si="26"/>
        <v>0</v>
      </c>
      <c r="G322" s="41"/>
      <c r="H322" s="39">
        <f t="shared" si="28"/>
        <v>0</v>
      </c>
    </row>
    <row r="323" spans="2:8">
      <c r="B323" s="37">
        <f t="shared" si="27"/>
        <v>54970</v>
      </c>
      <c r="C323" s="38">
        <f t="shared" si="29"/>
        <v>306</v>
      </c>
      <c r="D323" s="39">
        <f t="shared" si="24"/>
        <v>0</v>
      </c>
      <c r="E323" s="39">
        <f t="shared" si="25"/>
        <v>0</v>
      </c>
      <c r="F323" s="39">
        <f t="shared" si="26"/>
        <v>0</v>
      </c>
      <c r="G323" s="41"/>
      <c r="H323" s="39">
        <f t="shared" si="28"/>
        <v>0</v>
      </c>
    </row>
    <row r="324" spans="2:8">
      <c r="B324" s="37">
        <f t="shared" si="27"/>
        <v>55001</v>
      </c>
      <c r="C324" s="38">
        <f t="shared" si="29"/>
        <v>307</v>
      </c>
      <c r="D324" s="39">
        <f t="shared" si="24"/>
        <v>0</v>
      </c>
      <c r="E324" s="39">
        <f t="shared" si="25"/>
        <v>0</v>
      </c>
      <c r="F324" s="39">
        <f t="shared" si="26"/>
        <v>0</v>
      </c>
      <c r="G324" s="41"/>
      <c r="H324" s="39">
        <f t="shared" si="28"/>
        <v>0</v>
      </c>
    </row>
    <row r="325" spans="2:8">
      <c r="B325" s="37">
        <f t="shared" si="27"/>
        <v>55032</v>
      </c>
      <c r="C325" s="38">
        <f t="shared" si="29"/>
        <v>308</v>
      </c>
      <c r="D325" s="39">
        <f t="shared" si="24"/>
        <v>0</v>
      </c>
      <c r="E325" s="39">
        <f t="shared" si="25"/>
        <v>0</v>
      </c>
      <c r="F325" s="39">
        <f t="shared" si="26"/>
        <v>0</v>
      </c>
      <c r="G325" s="41"/>
      <c r="H325" s="39">
        <f t="shared" si="28"/>
        <v>0</v>
      </c>
    </row>
    <row r="326" spans="2:8">
      <c r="B326" s="37">
        <f t="shared" si="27"/>
        <v>55062</v>
      </c>
      <c r="C326" s="38">
        <f t="shared" si="29"/>
        <v>309</v>
      </c>
      <c r="D326" s="39">
        <f t="shared" si="24"/>
        <v>0</v>
      </c>
      <c r="E326" s="39">
        <f t="shared" si="25"/>
        <v>0</v>
      </c>
      <c r="F326" s="39">
        <f t="shared" si="26"/>
        <v>0</v>
      </c>
      <c r="G326" s="41"/>
      <c r="H326" s="39">
        <f t="shared" si="28"/>
        <v>0</v>
      </c>
    </row>
    <row r="327" spans="2:8">
      <c r="B327" s="37">
        <f t="shared" si="27"/>
        <v>55093</v>
      </c>
      <c r="C327" s="38">
        <f t="shared" si="29"/>
        <v>310</v>
      </c>
      <c r="D327" s="39">
        <f t="shared" si="24"/>
        <v>0</v>
      </c>
      <c r="E327" s="39">
        <f t="shared" si="25"/>
        <v>0</v>
      </c>
      <c r="F327" s="39">
        <f t="shared" si="26"/>
        <v>0</v>
      </c>
      <c r="G327" s="41"/>
      <c r="H327" s="39">
        <f t="shared" si="28"/>
        <v>0</v>
      </c>
    </row>
    <row r="328" spans="2:8">
      <c r="B328" s="37">
        <f t="shared" si="27"/>
        <v>55123</v>
      </c>
      <c r="C328" s="38">
        <f t="shared" si="29"/>
        <v>311</v>
      </c>
      <c r="D328" s="39">
        <f t="shared" si="24"/>
        <v>0</v>
      </c>
      <c r="E328" s="39">
        <f t="shared" si="25"/>
        <v>0</v>
      </c>
      <c r="F328" s="39">
        <f t="shared" si="26"/>
        <v>0</v>
      </c>
      <c r="G328" s="41"/>
      <c r="H328" s="39">
        <f t="shared" si="28"/>
        <v>0</v>
      </c>
    </row>
    <row r="329" spans="2:8">
      <c r="B329" s="37">
        <f t="shared" si="27"/>
        <v>55154</v>
      </c>
      <c r="C329" s="38">
        <f t="shared" si="29"/>
        <v>312</v>
      </c>
      <c r="D329" s="39">
        <f t="shared" si="24"/>
        <v>0</v>
      </c>
      <c r="E329" s="39">
        <f t="shared" si="25"/>
        <v>0</v>
      </c>
      <c r="F329" s="39">
        <f t="shared" si="26"/>
        <v>0</v>
      </c>
      <c r="G329" s="41"/>
      <c r="H329" s="39">
        <f t="shared" si="28"/>
        <v>0</v>
      </c>
    </row>
    <row r="330" spans="2:8">
      <c r="B330" s="37">
        <f t="shared" si="27"/>
        <v>55185</v>
      </c>
      <c r="C330" s="38">
        <f t="shared" si="29"/>
        <v>313</v>
      </c>
      <c r="D330" s="39">
        <f t="shared" si="24"/>
        <v>0</v>
      </c>
      <c r="E330" s="39">
        <f t="shared" si="25"/>
        <v>0</v>
      </c>
      <c r="F330" s="39">
        <f t="shared" si="26"/>
        <v>0</v>
      </c>
      <c r="G330" s="41"/>
      <c r="H330" s="39">
        <f t="shared" si="28"/>
        <v>0</v>
      </c>
    </row>
    <row r="331" spans="2:8">
      <c r="B331" s="37">
        <f t="shared" si="27"/>
        <v>55213</v>
      </c>
      <c r="C331" s="38">
        <f t="shared" si="29"/>
        <v>314</v>
      </c>
      <c r="D331" s="39">
        <f t="shared" si="24"/>
        <v>0</v>
      </c>
      <c r="E331" s="39">
        <f t="shared" si="25"/>
        <v>0</v>
      </c>
      <c r="F331" s="39">
        <f t="shared" si="26"/>
        <v>0</v>
      </c>
      <c r="G331" s="41"/>
      <c r="H331" s="39">
        <f t="shared" si="28"/>
        <v>0</v>
      </c>
    </row>
    <row r="332" spans="2:8">
      <c r="B332" s="37">
        <f t="shared" si="27"/>
        <v>55244</v>
      </c>
      <c r="C332" s="38">
        <f t="shared" si="29"/>
        <v>315</v>
      </c>
      <c r="D332" s="39">
        <f t="shared" si="24"/>
        <v>0</v>
      </c>
      <c r="E332" s="39">
        <f t="shared" si="25"/>
        <v>0</v>
      </c>
      <c r="F332" s="39">
        <f t="shared" si="26"/>
        <v>0</v>
      </c>
      <c r="G332" s="41"/>
      <c r="H332" s="39">
        <f t="shared" si="28"/>
        <v>0</v>
      </c>
    </row>
    <row r="333" spans="2:8">
      <c r="B333" s="37">
        <f t="shared" si="27"/>
        <v>55274</v>
      </c>
      <c r="C333" s="38">
        <f t="shared" si="29"/>
        <v>316</v>
      </c>
      <c r="D333" s="39">
        <f t="shared" si="24"/>
        <v>0</v>
      </c>
      <c r="E333" s="39">
        <f t="shared" si="25"/>
        <v>0</v>
      </c>
      <c r="F333" s="39">
        <f t="shared" si="26"/>
        <v>0</v>
      </c>
      <c r="G333" s="41"/>
      <c r="H333" s="39">
        <f t="shared" si="28"/>
        <v>0</v>
      </c>
    </row>
    <row r="334" spans="2:8">
      <c r="B334" s="37">
        <f t="shared" si="27"/>
        <v>55305</v>
      </c>
      <c r="C334" s="38">
        <f t="shared" si="29"/>
        <v>317</v>
      </c>
      <c r="D334" s="39">
        <f t="shared" si="24"/>
        <v>0</v>
      </c>
      <c r="E334" s="39">
        <f t="shared" si="25"/>
        <v>0</v>
      </c>
      <c r="F334" s="39">
        <f t="shared" si="26"/>
        <v>0</v>
      </c>
      <c r="G334" s="41"/>
      <c r="H334" s="39">
        <f t="shared" si="28"/>
        <v>0</v>
      </c>
    </row>
    <row r="335" spans="2:8">
      <c r="B335" s="37">
        <f t="shared" si="27"/>
        <v>55335</v>
      </c>
      <c r="C335" s="38">
        <f t="shared" si="29"/>
        <v>318</v>
      </c>
      <c r="D335" s="39">
        <f t="shared" si="24"/>
        <v>0</v>
      </c>
      <c r="E335" s="39">
        <f t="shared" si="25"/>
        <v>0</v>
      </c>
      <c r="F335" s="39">
        <f t="shared" si="26"/>
        <v>0</v>
      </c>
      <c r="G335" s="41"/>
      <c r="H335" s="39">
        <f t="shared" si="28"/>
        <v>0</v>
      </c>
    </row>
    <row r="336" spans="2:8">
      <c r="B336" s="37">
        <f t="shared" si="27"/>
        <v>55366</v>
      </c>
      <c r="C336" s="38">
        <f t="shared" si="29"/>
        <v>319</v>
      </c>
      <c r="D336" s="39">
        <f t="shared" si="24"/>
        <v>0</v>
      </c>
      <c r="E336" s="39">
        <f t="shared" si="25"/>
        <v>0</v>
      </c>
      <c r="F336" s="39">
        <f t="shared" si="26"/>
        <v>0</v>
      </c>
      <c r="G336" s="41"/>
      <c r="H336" s="39">
        <f t="shared" si="28"/>
        <v>0</v>
      </c>
    </row>
    <row r="337" spans="2:8">
      <c r="B337" s="37">
        <f t="shared" si="27"/>
        <v>55397</v>
      </c>
      <c r="C337" s="38">
        <f t="shared" si="29"/>
        <v>320</v>
      </c>
      <c r="D337" s="39">
        <f t="shared" ref="D337:D400" si="30">+IF($E$9&lt;H337+(H337*($E$4/$E$7)),$E$9,H337+(H337*($E$4/$E$7)))</f>
        <v>0</v>
      </c>
      <c r="E337" s="39">
        <f t="shared" ref="E337:E400" si="31">H337*($E$4/$E$7)</f>
        <v>0</v>
      </c>
      <c r="F337" s="39">
        <f t="shared" ref="F337:F400" si="32">D337-E337</f>
        <v>0</v>
      </c>
      <c r="G337" s="41"/>
      <c r="H337" s="39">
        <f t="shared" si="28"/>
        <v>0</v>
      </c>
    </row>
    <row r="338" spans="2:8">
      <c r="B338" s="37">
        <f t="shared" ref="B338:B401" si="33">EDATE($E$13,C338)</f>
        <v>55427</v>
      </c>
      <c r="C338" s="38">
        <f t="shared" si="29"/>
        <v>321</v>
      </c>
      <c r="D338" s="39">
        <f t="shared" si="30"/>
        <v>0</v>
      </c>
      <c r="E338" s="39">
        <f t="shared" si="31"/>
        <v>0</v>
      </c>
      <c r="F338" s="39">
        <f t="shared" si="32"/>
        <v>0</v>
      </c>
      <c r="G338" s="41"/>
      <c r="H338" s="39">
        <f t="shared" ref="H338:H401" si="34">H337-F337-G337</f>
        <v>0</v>
      </c>
    </row>
    <row r="339" spans="2:8">
      <c r="B339" s="37">
        <f t="shared" si="33"/>
        <v>55458</v>
      </c>
      <c r="C339" s="38">
        <f t="shared" ref="C339:C402" si="35">+C338+1</f>
        <v>322</v>
      </c>
      <c r="D339" s="39">
        <f t="shared" si="30"/>
        <v>0</v>
      </c>
      <c r="E339" s="39">
        <f t="shared" si="31"/>
        <v>0</v>
      </c>
      <c r="F339" s="39">
        <f t="shared" si="32"/>
        <v>0</v>
      </c>
      <c r="G339" s="41"/>
      <c r="H339" s="39">
        <f t="shared" si="34"/>
        <v>0</v>
      </c>
    </row>
    <row r="340" spans="2:8">
      <c r="B340" s="37">
        <f t="shared" si="33"/>
        <v>55488</v>
      </c>
      <c r="C340" s="38">
        <f t="shared" si="35"/>
        <v>323</v>
      </c>
      <c r="D340" s="39">
        <f t="shared" si="30"/>
        <v>0</v>
      </c>
      <c r="E340" s="39">
        <f t="shared" si="31"/>
        <v>0</v>
      </c>
      <c r="F340" s="39">
        <f t="shared" si="32"/>
        <v>0</v>
      </c>
      <c r="G340" s="41"/>
      <c r="H340" s="39">
        <f t="shared" si="34"/>
        <v>0</v>
      </c>
    </row>
    <row r="341" spans="2:8">
      <c r="B341" s="37">
        <f t="shared" si="33"/>
        <v>55519</v>
      </c>
      <c r="C341" s="38">
        <f t="shared" si="35"/>
        <v>324</v>
      </c>
      <c r="D341" s="39">
        <f t="shared" si="30"/>
        <v>0</v>
      </c>
      <c r="E341" s="39">
        <f t="shared" si="31"/>
        <v>0</v>
      </c>
      <c r="F341" s="39">
        <f t="shared" si="32"/>
        <v>0</v>
      </c>
      <c r="G341" s="41"/>
      <c r="H341" s="39">
        <f t="shared" si="34"/>
        <v>0</v>
      </c>
    </row>
    <row r="342" spans="2:8">
      <c r="B342" s="37">
        <f t="shared" si="33"/>
        <v>55550</v>
      </c>
      <c r="C342" s="38">
        <f t="shared" si="35"/>
        <v>325</v>
      </c>
      <c r="D342" s="39">
        <f t="shared" si="30"/>
        <v>0</v>
      </c>
      <c r="E342" s="39">
        <f t="shared" si="31"/>
        <v>0</v>
      </c>
      <c r="F342" s="39">
        <f t="shared" si="32"/>
        <v>0</v>
      </c>
      <c r="G342" s="41"/>
      <c r="H342" s="39">
        <f t="shared" si="34"/>
        <v>0</v>
      </c>
    </row>
    <row r="343" spans="2:8">
      <c r="B343" s="37">
        <f t="shared" si="33"/>
        <v>55579</v>
      </c>
      <c r="C343" s="38">
        <f t="shared" si="35"/>
        <v>326</v>
      </c>
      <c r="D343" s="39">
        <f t="shared" si="30"/>
        <v>0</v>
      </c>
      <c r="E343" s="39">
        <f t="shared" si="31"/>
        <v>0</v>
      </c>
      <c r="F343" s="39">
        <f t="shared" si="32"/>
        <v>0</v>
      </c>
      <c r="G343" s="41"/>
      <c r="H343" s="39">
        <f t="shared" si="34"/>
        <v>0</v>
      </c>
    </row>
    <row r="344" spans="2:8">
      <c r="B344" s="37">
        <f t="shared" si="33"/>
        <v>55610</v>
      </c>
      <c r="C344" s="38">
        <f t="shared" si="35"/>
        <v>327</v>
      </c>
      <c r="D344" s="39">
        <f t="shared" si="30"/>
        <v>0</v>
      </c>
      <c r="E344" s="39">
        <f t="shared" si="31"/>
        <v>0</v>
      </c>
      <c r="F344" s="39">
        <f t="shared" si="32"/>
        <v>0</v>
      </c>
      <c r="G344" s="41"/>
      <c r="H344" s="39">
        <f t="shared" si="34"/>
        <v>0</v>
      </c>
    </row>
    <row r="345" spans="2:8">
      <c r="B345" s="37">
        <f t="shared" si="33"/>
        <v>55640</v>
      </c>
      <c r="C345" s="38">
        <f t="shared" si="35"/>
        <v>328</v>
      </c>
      <c r="D345" s="39">
        <f t="shared" si="30"/>
        <v>0</v>
      </c>
      <c r="E345" s="39">
        <f t="shared" si="31"/>
        <v>0</v>
      </c>
      <c r="F345" s="39">
        <f t="shared" si="32"/>
        <v>0</v>
      </c>
      <c r="G345" s="41"/>
      <c r="H345" s="39">
        <f t="shared" si="34"/>
        <v>0</v>
      </c>
    </row>
    <row r="346" spans="2:8">
      <c r="B346" s="37">
        <f t="shared" si="33"/>
        <v>55671</v>
      </c>
      <c r="C346" s="38">
        <f t="shared" si="35"/>
        <v>329</v>
      </c>
      <c r="D346" s="39">
        <f t="shared" si="30"/>
        <v>0</v>
      </c>
      <c r="E346" s="39">
        <f t="shared" si="31"/>
        <v>0</v>
      </c>
      <c r="F346" s="39">
        <f t="shared" si="32"/>
        <v>0</v>
      </c>
      <c r="G346" s="41"/>
      <c r="H346" s="39">
        <f t="shared" si="34"/>
        <v>0</v>
      </c>
    </row>
    <row r="347" spans="2:8">
      <c r="B347" s="37">
        <f t="shared" si="33"/>
        <v>55701</v>
      </c>
      <c r="C347" s="38">
        <f t="shared" si="35"/>
        <v>330</v>
      </c>
      <c r="D347" s="39">
        <f t="shared" si="30"/>
        <v>0</v>
      </c>
      <c r="E347" s="39">
        <f t="shared" si="31"/>
        <v>0</v>
      </c>
      <c r="F347" s="39">
        <f t="shared" si="32"/>
        <v>0</v>
      </c>
      <c r="G347" s="41"/>
      <c r="H347" s="39">
        <f t="shared" si="34"/>
        <v>0</v>
      </c>
    </row>
    <row r="348" spans="2:8">
      <c r="B348" s="37">
        <f t="shared" si="33"/>
        <v>55732</v>
      </c>
      <c r="C348" s="38">
        <f t="shared" si="35"/>
        <v>331</v>
      </c>
      <c r="D348" s="39">
        <f t="shared" si="30"/>
        <v>0</v>
      </c>
      <c r="E348" s="39">
        <f t="shared" si="31"/>
        <v>0</v>
      </c>
      <c r="F348" s="39">
        <f t="shared" si="32"/>
        <v>0</v>
      </c>
      <c r="G348" s="41"/>
      <c r="H348" s="39">
        <f t="shared" si="34"/>
        <v>0</v>
      </c>
    </row>
    <row r="349" spans="2:8">
      <c r="B349" s="37">
        <f t="shared" si="33"/>
        <v>55763</v>
      </c>
      <c r="C349" s="38">
        <f t="shared" si="35"/>
        <v>332</v>
      </c>
      <c r="D349" s="39">
        <f t="shared" si="30"/>
        <v>0</v>
      </c>
      <c r="E349" s="39">
        <f t="shared" si="31"/>
        <v>0</v>
      </c>
      <c r="F349" s="39">
        <f t="shared" si="32"/>
        <v>0</v>
      </c>
      <c r="G349" s="41"/>
      <c r="H349" s="39">
        <f t="shared" si="34"/>
        <v>0</v>
      </c>
    </row>
    <row r="350" spans="2:8">
      <c r="B350" s="37">
        <f t="shared" si="33"/>
        <v>55793</v>
      </c>
      <c r="C350" s="38">
        <f t="shared" si="35"/>
        <v>333</v>
      </c>
      <c r="D350" s="39">
        <f t="shared" si="30"/>
        <v>0</v>
      </c>
      <c r="E350" s="39">
        <f t="shared" si="31"/>
        <v>0</v>
      </c>
      <c r="F350" s="39">
        <f t="shared" si="32"/>
        <v>0</v>
      </c>
      <c r="G350" s="41"/>
      <c r="H350" s="39">
        <f t="shared" si="34"/>
        <v>0</v>
      </c>
    </row>
    <row r="351" spans="2:8">
      <c r="B351" s="37">
        <f t="shared" si="33"/>
        <v>55824</v>
      </c>
      <c r="C351" s="38">
        <f t="shared" si="35"/>
        <v>334</v>
      </c>
      <c r="D351" s="39">
        <f t="shared" si="30"/>
        <v>0</v>
      </c>
      <c r="E351" s="39">
        <f t="shared" si="31"/>
        <v>0</v>
      </c>
      <c r="F351" s="39">
        <f t="shared" si="32"/>
        <v>0</v>
      </c>
      <c r="G351" s="41"/>
      <c r="H351" s="39">
        <f t="shared" si="34"/>
        <v>0</v>
      </c>
    </row>
    <row r="352" spans="2:8">
      <c r="B352" s="37">
        <f t="shared" si="33"/>
        <v>55854</v>
      </c>
      <c r="C352" s="38">
        <f t="shared" si="35"/>
        <v>335</v>
      </c>
      <c r="D352" s="39">
        <f t="shared" si="30"/>
        <v>0</v>
      </c>
      <c r="E352" s="39">
        <f t="shared" si="31"/>
        <v>0</v>
      </c>
      <c r="F352" s="39">
        <f t="shared" si="32"/>
        <v>0</v>
      </c>
      <c r="G352" s="41"/>
      <c r="H352" s="39">
        <f t="shared" si="34"/>
        <v>0</v>
      </c>
    </row>
    <row r="353" spans="2:8">
      <c r="B353" s="37">
        <f t="shared" si="33"/>
        <v>55885</v>
      </c>
      <c r="C353" s="38">
        <f t="shared" si="35"/>
        <v>336</v>
      </c>
      <c r="D353" s="39">
        <f t="shared" si="30"/>
        <v>0</v>
      </c>
      <c r="E353" s="39">
        <f t="shared" si="31"/>
        <v>0</v>
      </c>
      <c r="F353" s="39">
        <f t="shared" si="32"/>
        <v>0</v>
      </c>
      <c r="G353" s="41"/>
      <c r="H353" s="39">
        <f t="shared" si="34"/>
        <v>0</v>
      </c>
    </row>
    <row r="354" spans="2:8">
      <c r="B354" s="37">
        <f t="shared" si="33"/>
        <v>55916</v>
      </c>
      <c r="C354" s="38">
        <f t="shared" si="35"/>
        <v>337</v>
      </c>
      <c r="D354" s="39">
        <f t="shared" si="30"/>
        <v>0</v>
      </c>
      <c r="E354" s="39">
        <f t="shared" si="31"/>
        <v>0</v>
      </c>
      <c r="F354" s="39">
        <f t="shared" si="32"/>
        <v>0</v>
      </c>
      <c r="G354" s="41"/>
      <c r="H354" s="39">
        <f t="shared" si="34"/>
        <v>0</v>
      </c>
    </row>
    <row r="355" spans="2:8">
      <c r="B355" s="37">
        <f t="shared" si="33"/>
        <v>55944</v>
      </c>
      <c r="C355" s="38">
        <f t="shared" si="35"/>
        <v>338</v>
      </c>
      <c r="D355" s="39">
        <f t="shared" si="30"/>
        <v>0</v>
      </c>
      <c r="E355" s="39">
        <f t="shared" si="31"/>
        <v>0</v>
      </c>
      <c r="F355" s="39">
        <f t="shared" si="32"/>
        <v>0</v>
      </c>
      <c r="G355" s="41"/>
      <c r="H355" s="39">
        <f t="shared" si="34"/>
        <v>0</v>
      </c>
    </row>
    <row r="356" spans="2:8">
      <c r="B356" s="37">
        <f t="shared" si="33"/>
        <v>55975</v>
      </c>
      <c r="C356" s="38">
        <f t="shared" si="35"/>
        <v>339</v>
      </c>
      <c r="D356" s="39">
        <f t="shared" si="30"/>
        <v>0</v>
      </c>
      <c r="E356" s="39">
        <f t="shared" si="31"/>
        <v>0</v>
      </c>
      <c r="F356" s="39">
        <f t="shared" si="32"/>
        <v>0</v>
      </c>
      <c r="G356" s="41"/>
      <c r="H356" s="39">
        <f t="shared" si="34"/>
        <v>0</v>
      </c>
    </row>
    <row r="357" spans="2:8">
      <c r="B357" s="37">
        <f t="shared" si="33"/>
        <v>56005</v>
      </c>
      <c r="C357" s="38">
        <f t="shared" si="35"/>
        <v>340</v>
      </c>
      <c r="D357" s="39">
        <f t="shared" si="30"/>
        <v>0</v>
      </c>
      <c r="E357" s="39">
        <f t="shared" si="31"/>
        <v>0</v>
      </c>
      <c r="F357" s="39">
        <f t="shared" si="32"/>
        <v>0</v>
      </c>
      <c r="G357" s="41"/>
      <c r="H357" s="39">
        <f t="shared" si="34"/>
        <v>0</v>
      </c>
    </row>
    <row r="358" spans="2:8">
      <c r="B358" s="37">
        <f t="shared" si="33"/>
        <v>56036</v>
      </c>
      <c r="C358" s="38">
        <f t="shared" si="35"/>
        <v>341</v>
      </c>
      <c r="D358" s="39">
        <f t="shared" si="30"/>
        <v>0</v>
      </c>
      <c r="E358" s="39">
        <f t="shared" si="31"/>
        <v>0</v>
      </c>
      <c r="F358" s="39">
        <f t="shared" si="32"/>
        <v>0</v>
      </c>
      <c r="G358" s="41"/>
      <c r="H358" s="39">
        <f t="shared" si="34"/>
        <v>0</v>
      </c>
    </row>
    <row r="359" spans="2:8">
      <c r="B359" s="37">
        <f t="shared" si="33"/>
        <v>56066</v>
      </c>
      <c r="C359" s="38">
        <f t="shared" si="35"/>
        <v>342</v>
      </c>
      <c r="D359" s="39">
        <f t="shared" si="30"/>
        <v>0</v>
      </c>
      <c r="E359" s="39">
        <f t="shared" si="31"/>
        <v>0</v>
      </c>
      <c r="F359" s="39">
        <f t="shared" si="32"/>
        <v>0</v>
      </c>
      <c r="G359" s="41"/>
      <c r="H359" s="39">
        <f t="shared" si="34"/>
        <v>0</v>
      </c>
    </row>
    <row r="360" spans="2:8">
      <c r="B360" s="37">
        <f t="shared" si="33"/>
        <v>56097</v>
      </c>
      <c r="C360" s="38">
        <f t="shared" si="35"/>
        <v>343</v>
      </c>
      <c r="D360" s="39">
        <f t="shared" si="30"/>
        <v>0</v>
      </c>
      <c r="E360" s="39">
        <f t="shared" si="31"/>
        <v>0</v>
      </c>
      <c r="F360" s="39">
        <f t="shared" si="32"/>
        <v>0</v>
      </c>
      <c r="G360" s="41"/>
      <c r="H360" s="39">
        <f t="shared" si="34"/>
        <v>0</v>
      </c>
    </row>
    <row r="361" spans="2:8">
      <c r="B361" s="37">
        <f t="shared" si="33"/>
        <v>56128</v>
      </c>
      <c r="C361" s="38">
        <f t="shared" si="35"/>
        <v>344</v>
      </c>
      <c r="D361" s="39">
        <f t="shared" si="30"/>
        <v>0</v>
      </c>
      <c r="E361" s="39">
        <f t="shared" si="31"/>
        <v>0</v>
      </c>
      <c r="F361" s="39">
        <f t="shared" si="32"/>
        <v>0</v>
      </c>
      <c r="G361" s="41"/>
      <c r="H361" s="39">
        <f t="shared" si="34"/>
        <v>0</v>
      </c>
    </row>
    <row r="362" spans="2:8">
      <c r="B362" s="37">
        <f t="shared" si="33"/>
        <v>56158</v>
      </c>
      <c r="C362" s="38">
        <f t="shared" si="35"/>
        <v>345</v>
      </c>
      <c r="D362" s="39">
        <f t="shared" si="30"/>
        <v>0</v>
      </c>
      <c r="E362" s="39">
        <f t="shared" si="31"/>
        <v>0</v>
      </c>
      <c r="F362" s="39">
        <f t="shared" si="32"/>
        <v>0</v>
      </c>
      <c r="G362" s="41"/>
      <c r="H362" s="39">
        <f t="shared" si="34"/>
        <v>0</v>
      </c>
    </row>
    <row r="363" spans="2:8">
      <c r="B363" s="37">
        <f t="shared" si="33"/>
        <v>56189</v>
      </c>
      <c r="C363" s="38">
        <f t="shared" si="35"/>
        <v>346</v>
      </c>
      <c r="D363" s="39">
        <f t="shared" si="30"/>
        <v>0</v>
      </c>
      <c r="E363" s="39">
        <f t="shared" si="31"/>
        <v>0</v>
      </c>
      <c r="F363" s="39">
        <f t="shared" si="32"/>
        <v>0</v>
      </c>
      <c r="G363" s="41"/>
      <c r="H363" s="39">
        <f t="shared" si="34"/>
        <v>0</v>
      </c>
    </row>
    <row r="364" spans="2:8">
      <c r="B364" s="37">
        <f t="shared" si="33"/>
        <v>56219</v>
      </c>
      <c r="C364" s="38">
        <f t="shared" si="35"/>
        <v>347</v>
      </c>
      <c r="D364" s="39">
        <f t="shared" si="30"/>
        <v>0</v>
      </c>
      <c r="E364" s="39">
        <f t="shared" si="31"/>
        <v>0</v>
      </c>
      <c r="F364" s="39">
        <f t="shared" si="32"/>
        <v>0</v>
      </c>
      <c r="G364" s="41"/>
      <c r="H364" s="39">
        <f t="shared" si="34"/>
        <v>0</v>
      </c>
    </row>
    <row r="365" spans="2:8">
      <c r="B365" s="37">
        <f t="shared" si="33"/>
        <v>56250</v>
      </c>
      <c r="C365" s="38">
        <f t="shared" si="35"/>
        <v>348</v>
      </c>
      <c r="D365" s="39">
        <f t="shared" si="30"/>
        <v>0</v>
      </c>
      <c r="E365" s="39">
        <f t="shared" si="31"/>
        <v>0</v>
      </c>
      <c r="F365" s="39">
        <f t="shared" si="32"/>
        <v>0</v>
      </c>
      <c r="G365" s="41"/>
      <c r="H365" s="39">
        <f t="shared" si="34"/>
        <v>0</v>
      </c>
    </row>
    <row r="366" spans="2:8">
      <c r="B366" s="37">
        <f t="shared" si="33"/>
        <v>56281</v>
      </c>
      <c r="C366" s="38">
        <f t="shared" si="35"/>
        <v>349</v>
      </c>
      <c r="D366" s="39">
        <f t="shared" si="30"/>
        <v>0</v>
      </c>
      <c r="E366" s="39">
        <f t="shared" si="31"/>
        <v>0</v>
      </c>
      <c r="F366" s="39">
        <f t="shared" si="32"/>
        <v>0</v>
      </c>
      <c r="G366" s="41"/>
      <c r="H366" s="39">
        <f t="shared" si="34"/>
        <v>0</v>
      </c>
    </row>
    <row r="367" spans="2:8">
      <c r="B367" s="37">
        <f t="shared" si="33"/>
        <v>56309</v>
      </c>
      <c r="C367" s="38">
        <f t="shared" si="35"/>
        <v>350</v>
      </c>
      <c r="D367" s="39">
        <f t="shared" si="30"/>
        <v>0</v>
      </c>
      <c r="E367" s="39">
        <f t="shared" si="31"/>
        <v>0</v>
      </c>
      <c r="F367" s="39">
        <f t="shared" si="32"/>
        <v>0</v>
      </c>
      <c r="G367" s="41"/>
      <c r="H367" s="39">
        <f t="shared" si="34"/>
        <v>0</v>
      </c>
    </row>
    <row r="368" spans="2:8">
      <c r="B368" s="37">
        <f t="shared" si="33"/>
        <v>56340</v>
      </c>
      <c r="C368" s="38">
        <f t="shared" si="35"/>
        <v>351</v>
      </c>
      <c r="D368" s="39">
        <f t="shared" si="30"/>
        <v>0</v>
      </c>
      <c r="E368" s="39">
        <f t="shared" si="31"/>
        <v>0</v>
      </c>
      <c r="F368" s="39">
        <f t="shared" si="32"/>
        <v>0</v>
      </c>
      <c r="G368" s="41"/>
      <c r="H368" s="39">
        <f t="shared" si="34"/>
        <v>0</v>
      </c>
    </row>
    <row r="369" spans="2:8">
      <c r="B369" s="37">
        <f t="shared" si="33"/>
        <v>56370</v>
      </c>
      <c r="C369" s="38">
        <f t="shared" si="35"/>
        <v>352</v>
      </c>
      <c r="D369" s="39">
        <f t="shared" si="30"/>
        <v>0</v>
      </c>
      <c r="E369" s="39">
        <f t="shared" si="31"/>
        <v>0</v>
      </c>
      <c r="F369" s="39">
        <f t="shared" si="32"/>
        <v>0</v>
      </c>
      <c r="G369" s="41"/>
      <c r="H369" s="39">
        <f t="shared" si="34"/>
        <v>0</v>
      </c>
    </row>
    <row r="370" spans="2:8">
      <c r="B370" s="37">
        <f t="shared" si="33"/>
        <v>56401</v>
      </c>
      <c r="C370" s="38">
        <f t="shared" si="35"/>
        <v>353</v>
      </c>
      <c r="D370" s="39">
        <f t="shared" si="30"/>
        <v>0</v>
      </c>
      <c r="E370" s="39">
        <f t="shared" si="31"/>
        <v>0</v>
      </c>
      <c r="F370" s="39">
        <f t="shared" si="32"/>
        <v>0</v>
      </c>
      <c r="G370" s="41"/>
      <c r="H370" s="39">
        <f t="shared" si="34"/>
        <v>0</v>
      </c>
    </row>
    <row r="371" spans="2:8">
      <c r="B371" s="37">
        <f t="shared" si="33"/>
        <v>56431</v>
      </c>
      <c r="C371" s="38">
        <f t="shared" si="35"/>
        <v>354</v>
      </c>
      <c r="D371" s="39">
        <f t="shared" si="30"/>
        <v>0</v>
      </c>
      <c r="E371" s="39">
        <f t="shared" si="31"/>
        <v>0</v>
      </c>
      <c r="F371" s="39">
        <f t="shared" si="32"/>
        <v>0</v>
      </c>
      <c r="G371" s="41"/>
      <c r="H371" s="39">
        <f t="shared" si="34"/>
        <v>0</v>
      </c>
    </row>
    <row r="372" spans="2:8">
      <c r="B372" s="37">
        <f t="shared" si="33"/>
        <v>56462</v>
      </c>
      <c r="C372" s="38">
        <f t="shared" si="35"/>
        <v>355</v>
      </c>
      <c r="D372" s="39">
        <f t="shared" si="30"/>
        <v>0</v>
      </c>
      <c r="E372" s="39">
        <f t="shared" si="31"/>
        <v>0</v>
      </c>
      <c r="F372" s="39">
        <f t="shared" si="32"/>
        <v>0</v>
      </c>
      <c r="G372" s="41"/>
      <c r="H372" s="39">
        <f t="shared" si="34"/>
        <v>0</v>
      </c>
    </row>
    <row r="373" spans="2:8">
      <c r="B373" s="37">
        <f t="shared" si="33"/>
        <v>56493</v>
      </c>
      <c r="C373" s="38">
        <f t="shared" si="35"/>
        <v>356</v>
      </c>
      <c r="D373" s="39">
        <f t="shared" si="30"/>
        <v>0</v>
      </c>
      <c r="E373" s="39">
        <f t="shared" si="31"/>
        <v>0</v>
      </c>
      <c r="F373" s="39">
        <f t="shared" si="32"/>
        <v>0</v>
      </c>
      <c r="G373" s="41"/>
      <c r="H373" s="39">
        <f t="shared" si="34"/>
        <v>0</v>
      </c>
    </row>
    <row r="374" spans="2:8">
      <c r="B374" s="37">
        <f t="shared" si="33"/>
        <v>56523</v>
      </c>
      <c r="C374" s="38">
        <f t="shared" si="35"/>
        <v>357</v>
      </c>
      <c r="D374" s="39">
        <f t="shared" si="30"/>
        <v>0</v>
      </c>
      <c r="E374" s="39">
        <f t="shared" si="31"/>
        <v>0</v>
      </c>
      <c r="F374" s="39">
        <f t="shared" si="32"/>
        <v>0</v>
      </c>
      <c r="G374" s="41"/>
      <c r="H374" s="39">
        <f t="shared" si="34"/>
        <v>0</v>
      </c>
    </row>
    <row r="375" spans="2:8">
      <c r="B375" s="37">
        <f t="shared" si="33"/>
        <v>56554</v>
      </c>
      <c r="C375" s="38">
        <f t="shared" si="35"/>
        <v>358</v>
      </c>
      <c r="D375" s="39">
        <f t="shared" si="30"/>
        <v>0</v>
      </c>
      <c r="E375" s="39">
        <f t="shared" si="31"/>
        <v>0</v>
      </c>
      <c r="F375" s="39">
        <f t="shared" si="32"/>
        <v>0</v>
      </c>
      <c r="G375" s="41"/>
      <c r="H375" s="39">
        <f t="shared" si="34"/>
        <v>0</v>
      </c>
    </row>
    <row r="376" spans="2:8">
      <c r="B376" s="37">
        <f t="shared" si="33"/>
        <v>56584</v>
      </c>
      <c r="C376" s="38">
        <f t="shared" si="35"/>
        <v>359</v>
      </c>
      <c r="D376" s="39">
        <f t="shared" si="30"/>
        <v>0</v>
      </c>
      <c r="E376" s="39">
        <f t="shared" si="31"/>
        <v>0</v>
      </c>
      <c r="F376" s="39">
        <f t="shared" si="32"/>
        <v>0</v>
      </c>
      <c r="G376" s="41"/>
      <c r="H376" s="39">
        <f t="shared" si="34"/>
        <v>0</v>
      </c>
    </row>
    <row r="377" spans="2:8">
      <c r="B377" s="37">
        <f t="shared" si="33"/>
        <v>56615</v>
      </c>
      <c r="C377" s="38">
        <f t="shared" si="35"/>
        <v>360</v>
      </c>
      <c r="D377" s="39">
        <f t="shared" si="30"/>
        <v>0</v>
      </c>
      <c r="E377" s="39">
        <f t="shared" si="31"/>
        <v>0</v>
      </c>
      <c r="F377" s="39">
        <f t="shared" si="32"/>
        <v>0</v>
      </c>
      <c r="G377" s="41"/>
      <c r="H377" s="39">
        <f t="shared" si="34"/>
        <v>0</v>
      </c>
    </row>
    <row r="378" spans="2:8">
      <c r="B378" s="37">
        <f t="shared" si="33"/>
        <v>56646</v>
      </c>
      <c r="C378" s="38">
        <f t="shared" si="35"/>
        <v>361</v>
      </c>
      <c r="D378" s="39">
        <f t="shared" si="30"/>
        <v>0</v>
      </c>
      <c r="E378" s="39">
        <f t="shared" si="31"/>
        <v>0</v>
      </c>
      <c r="F378" s="39">
        <f t="shared" si="32"/>
        <v>0</v>
      </c>
      <c r="G378" s="41"/>
      <c r="H378" s="39">
        <f t="shared" si="34"/>
        <v>0</v>
      </c>
    </row>
    <row r="379" spans="2:8">
      <c r="B379" s="37">
        <f t="shared" si="33"/>
        <v>56674</v>
      </c>
      <c r="C379" s="38">
        <f t="shared" si="35"/>
        <v>362</v>
      </c>
      <c r="D379" s="39">
        <f t="shared" si="30"/>
        <v>0</v>
      </c>
      <c r="E379" s="39">
        <f t="shared" si="31"/>
        <v>0</v>
      </c>
      <c r="F379" s="39">
        <f t="shared" si="32"/>
        <v>0</v>
      </c>
      <c r="G379" s="41"/>
      <c r="H379" s="39">
        <f t="shared" si="34"/>
        <v>0</v>
      </c>
    </row>
    <row r="380" spans="2:8">
      <c r="B380" s="37">
        <f t="shared" si="33"/>
        <v>56705</v>
      </c>
      <c r="C380" s="38">
        <f t="shared" si="35"/>
        <v>363</v>
      </c>
      <c r="D380" s="39">
        <f t="shared" si="30"/>
        <v>0</v>
      </c>
      <c r="E380" s="39">
        <f t="shared" si="31"/>
        <v>0</v>
      </c>
      <c r="F380" s="39">
        <f t="shared" si="32"/>
        <v>0</v>
      </c>
      <c r="G380" s="41"/>
      <c r="H380" s="39">
        <f t="shared" si="34"/>
        <v>0</v>
      </c>
    </row>
    <row r="381" spans="2:8">
      <c r="B381" s="37">
        <f t="shared" si="33"/>
        <v>56735</v>
      </c>
      <c r="C381" s="38">
        <f t="shared" si="35"/>
        <v>364</v>
      </c>
      <c r="D381" s="39">
        <f t="shared" si="30"/>
        <v>0</v>
      </c>
      <c r="E381" s="39">
        <f t="shared" si="31"/>
        <v>0</v>
      </c>
      <c r="F381" s="39">
        <f t="shared" si="32"/>
        <v>0</v>
      </c>
      <c r="G381" s="41"/>
      <c r="H381" s="39">
        <f t="shared" si="34"/>
        <v>0</v>
      </c>
    </row>
    <row r="382" spans="2:8">
      <c r="B382" s="37">
        <f t="shared" si="33"/>
        <v>56766</v>
      </c>
      <c r="C382" s="38">
        <f t="shared" si="35"/>
        <v>365</v>
      </c>
      <c r="D382" s="39">
        <f t="shared" si="30"/>
        <v>0</v>
      </c>
      <c r="E382" s="39">
        <f t="shared" si="31"/>
        <v>0</v>
      </c>
      <c r="F382" s="39">
        <f t="shared" si="32"/>
        <v>0</v>
      </c>
      <c r="G382" s="41"/>
      <c r="H382" s="39">
        <f t="shared" si="34"/>
        <v>0</v>
      </c>
    </row>
    <row r="383" spans="2:8">
      <c r="B383" s="37">
        <f t="shared" si="33"/>
        <v>56796</v>
      </c>
      <c r="C383" s="38">
        <f t="shared" si="35"/>
        <v>366</v>
      </c>
      <c r="D383" s="39">
        <f t="shared" si="30"/>
        <v>0</v>
      </c>
      <c r="E383" s="39">
        <f t="shared" si="31"/>
        <v>0</v>
      </c>
      <c r="F383" s="39">
        <f t="shared" si="32"/>
        <v>0</v>
      </c>
      <c r="G383" s="41"/>
      <c r="H383" s="39">
        <f t="shared" si="34"/>
        <v>0</v>
      </c>
    </row>
    <row r="384" spans="2:8">
      <c r="B384" s="37">
        <f t="shared" si="33"/>
        <v>56827</v>
      </c>
      <c r="C384" s="38">
        <f t="shared" si="35"/>
        <v>367</v>
      </c>
      <c r="D384" s="39">
        <f t="shared" si="30"/>
        <v>0</v>
      </c>
      <c r="E384" s="39">
        <f t="shared" si="31"/>
        <v>0</v>
      </c>
      <c r="F384" s="39">
        <f t="shared" si="32"/>
        <v>0</v>
      </c>
      <c r="G384" s="41"/>
      <c r="H384" s="39">
        <f t="shared" si="34"/>
        <v>0</v>
      </c>
    </row>
    <row r="385" spans="2:8">
      <c r="B385" s="37">
        <f t="shared" si="33"/>
        <v>56858</v>
      </c>
      <c r="C385" s="38">
        <f t="shared" si="35"/>
        <v>368</v>
      </c>
      <c r="D385" s="39">
        <f t="shared" si="30"/>
        <v>0</v>
      </c>
      <c r="E385" s="39">
        <f t="shared" si="31"/>
        <v>0</v>
      </c>
      <c r="F385" s="39">
        <f t="shared" si="32"/>
        <v>0</v>
      </c>
      <c r="G385" s="41"/>
      <c r="H385" s="39">
        <f t="shared" si="34"/>
        <v>0</v>
      </c>
    </row>
    <row r="386" spans="2:8">
      <c r="B386" s="37">
        <f t="shared" si="33"/>
        <v>56888</v>
      </c>
      <c r="C386" s="38">
        <f t="shared" si="35"/>
        <v>369</v>
      </c>
      <c r="D386" s="39">
        <f t="shared" si="30"/>
        <v>0</v>
      </c>
      <c r="E386" s="39">
        <f t="shared" si="31"/>
        <v>0</v>
      </c>
      <c r="F386" s="39">
        <f t="shared" si="32"/>
        <v>0</v>
      </c>
      <c r="G386" s="41"/>
      <c r="H386" s="39">
        <f t="shared" si="34"/>
        <v>0</v>
      </c>
    </row>
    <row r="387" spans="2:8">
      <c r="B387" s="37">
        <f t="shared" si="33"/>
        <v>56919</v>
      </c>
      <c r="C387" s="38">
        <f t="shared" si="35"/>
        <v>370</v>
      </c>
      <c r="D387" s="39">
        <f t="shared" si="30"/>
        <v>0</v>
      </c>
      <c r="E387" s="39">
        <f t="shared" si="31"/>
        <v>0</v>
      </c>
      <c r="F387" s="39">
        <f t="shared" si="32"/>
        <v>0</v>
      </c>
      <c r="G387" s="41"/>
      <c r="H387" s="39">
        <f t="shared" si="34"/>
        <v>0</v>
      </c>
    </row>
    <row r="388" spans="2:8">
      <c r="B388" s="37">
        <f t="shared" si="33"/>
        <v>56949</v>
      </c>
      <c r="C388" s="38">
        <f t="shared" si="35"/>
        <v>371</v>
      </c>
      <c r="D388" s="39">
        <f t="shared" si="30"/>
        <v>0</v>
      </c>
      <c r="E388" s="39">
        <f t="shared" si="31"/>
        <v>0</v>
      </c>
      <c r="F388" s="39">
        <f t="shared" si="32"/>
        <v>0</v>
      </c>
      <c r="G388" s="41"/>
      <c r="H388" s="39">
        <f t="shared" si="34"/>
        <v>0</v>
      </c>
    </row>
    <row r="389" spans="2:8">
      <c r="B389" s="37">
        <f t="shared" si="33"/>
        <v>56980</v>
      </c>
      <c r="C389" s="38">
        <f t="shared" si="35"/>
        <v>372</v>
      </c>
      <c r="D389" s="39">
        <f t="shared" si="30"/>
        <v>0</v>
      </c>
      <c r="E389" s="39">
        <f t="shared" si="31"/>
        <v>0</v>
      </c>
      <c r="F389" s="39">
        <f t="shared" si="32"/>
        <v>0</v>
      </c>
      <c r="G389" s="41"/>
      <c r="H389" s="39">
        <f t="shared" si="34"/>
        <v>0</v>
      </c>
    </row>
    <row r="390" spans="2:8">
      <c r="B390" s="37">
        <f t="shared" si="33"/>
        <v>57011</v>
      </c>
      <c r="C390" s="38">
        <f t="shared" si="35"/>
        <v>373</v>
      </c>
      <c r="D390" s="39">
        <f t="shared" si="30"/>
        <v>0</v>
      </c>
      <c r="E390" s="39">
        <f t="shared" si="31"/>
        <v>0</v>
      </c>
      <c r="F390" s="39">
        <f t="shared" si="32"/>
        <v>0</v>
      </c>
      <c r="G390" s="41"/>
      <c r="H390" s="39">
        <f t="shared" si="34"/>
        <v>0</v>
      </c>
    </row>
    <row r="391" spans="2:8">
      <c r="B391" s="37">
        <f t="shared" si="33"/>
        <v>57040</v>
      </c>
      <c r="C391" s="38">
        <f t="shared" si="35"/>
        <v>374</v>
      </c>
      <c r="D391" s="39">
        <f t="shared" si="30"/>
        <v>0</v>
      </c>
      <c r="E391" s="39">
        <f t="shared" si="31"/>
        <v>0</v>
      </c>
      <c r="F391" s="39">
        <f t="shared" si="32"/>
        <v>0</v>
      </c>
      <c r="G391" s="41"/>
      <c r="H391" s="39">
        <f t="shared" si="34"/>
        <v>0</v>
      </c>
    </row>
    <row r="392" spans="2:8">
      <c r="B392" s="37">
        <f t="shared" si="33"/>
        <v>57071</v>
      </c>
      <c r="C392" s="38">
        <f t="shared" si="35"/>
        <v>375</v>
      </c>
      <c r="D392" s="39">
        <f t="shared" si="30"/>
        <v>0</v>
      </c>
      <c r="E392" s="39">
        <f t="shared" si="31"/>
        <v>0</v>
      </c>
      <c r="F392" s="39">
        <f t="shared" si="32"/>
        <v>0</v>
      </c>
      <c r="G392" s="41"/>
      <c r="H392" s="39">
        <f t="shared" si="34"/>
        <v>0</v>
      </c>
    </row>
    <row r="393" spans="2:8">
      <c r="B393" s="37">
        <f t="shared" si="33"/>
        <v>57101</v>
      </c>
      <c r="C393" s="38">
        <f t="shared" si="35"/>
        <v>376</v>
      </c>
      <c r="D393" s="39">
        <f t="shared" si="30"/>
        <v>0</v>
      </c>
      <c r="E393" s="39">
        <f t="shared" si="31"/>
        <v>0</v>
      </c>
      <c r="F393" s="39">
        <f t="shared" si="32"/>
        <v>0</v>
      </c>
      <c r="G393" s="41"/>
      <c r="H393" s="39">
        <f t="shared" si="34"/>
        <v>0</v>
      </c>
    </row>
    <row r="394" spans="2:8">
      <c r="B394" s="37">
        <f t="shared" si="33"/>
        <v>57132</v>
      </c>
      <c r="C394" s="38">
        <f t="shared" si="35"/>
        <v>377</v>
      </c>
      <c r="D394" s="39">
        <f t="shared" si="30"/>
        <v>0</v>
      </c>
      <c r="E394" s="39">
        <f t="shared" si="31"/>
        <v>0</v>
      </c>
      <c r="F394" s="39">
        <f t="shared" si="32"/>
        <v>0</v>
      </c>
      <c r="G394" s="41"/>
      <c r="H394" s="39">
        <f t="shared" si="34"/>
        <v>0</v>
      </c>
    </row>
    <row r="395" spans="2:8">
      <c r="B395" s="37">
        <f t="shared" si="33"/>
        <v>57162</v>
      </c>
      <c r="C395" s="38">
        <f t="shared" si="35"/>
        <v>378</v>
      </c>
      <c r="D395" s="39">
        <f t="shared" si="30"/>
        <v>0</v>
      </c>
      <c r="E395" s="39">
        <f t="shared" si="31"/>
        <v>0</v>
      </c>
      <c r="F395" s="39">
        <f t="shared" si="32"/>
        <v>0</v>
      </c>
      <c r="G395" s="41"/>
      <c r="H395" s="39">
        <f t="shared" si="34"/>
        <v>0</v>
      </c>
    </row>
    <row r="396" spans="2:8">
      <c r="B396" s="37">
        <f t="shared" si="33"/>
        <v>57193</v>
      </c>
      <c r="C396" s="38">
        <f t="shared" si="35"/>
        <v>379</v>
      </c>
      <c r="D396" s="39">
        <f t="shared" si="30"/>
        <v>0</v>
      </c>
      <c r="E396" s="39">
        <f t="shared" si="31"/>
        <v>0</v>
      </c>
      <c r="F396" s="39">
        <f t="shared" si="32"/>
        <v>0</v>
      </c>
      <c r="G396" s="41"/>
      <c r="H396" s="39">
        <f t="shared" si="34"/>
        <v>0</v>
      </c>
    </row>
    <row r="397" spans="2:8">
      <c r="B397" s="37">
        <f t="shared" si="33"/>
        <v>57224</v>
      </c>
      <c r="C397" s="38">
        <f t="shared" si="35"/>
        <v>380</v>
      </c>
      <c r="D397" s="39">
        <f t="shared" si="30"/>
        <v>0</v>
      </c>
      <c r="E397" s="39">
        <f t="shared" si="31"/>
        <v>0</v>
      </c>
      <c r="F397" s="39">
        <f t="shared" si="32"/>
        <v>0</v>
      </c>
      <c r="G397" s="41"/>
      <c r="H397" s="39">
        <f t="shared" si="34"/>
        <v>0</v>
      </c>
    </row>
    <row r="398" spans="2:8">
      <c r="B398" s="37">
        <f t="shared" si="33"/>
        <v>57254</v>
      </c>
      <c r="C398" s="38">
        <f t="shared" si="35"/>
        <v>381</v>
      </c>
      <c r="D398" s="39">
        <f t="shared" si="30"/>
        <v>0</v>
      </c>
      <c r="E398" s="39">
        <f t="shared" si="31"/>
        <v>0</v>
      </c>
      <c r="F398" s="39">
        <f t="shared" si="32"/>
        <v>0</v>
      </c>
      <c r="G398" s="41"/>
      <c r="H398" s="39">
        <f t="shared" si="34"/>
        <v>0</v>
      </c>
    </row>
    <row r="399" spans="2:8">
      <c r="B399" s="37">
        <f t="shared" si="33"/>
        <v>57285</v>
      </c>
      <c r="C399" s="38">
        <f t="shared" si="35"/>
        <v>382</v>
      </c>
      <c r="D399" s="39">
        <f t="shared" si="30"/>
        <v>0</v>
      </c>
      <c r="E399" s="39">
        <f t="shared" si="31"/>
        <v>0</v>
      </c>
      <c r="F399" s="39">
        <f t="shared" si="32"/>
        <v>0</v>
      </c>
      <c r="G399" s="41"/>
      <c r="H399" s="39">
        <f t="shared" si="34"/>
        <v>0</v>
      </c>
    </row>
    <row r="400" spans="2:8">
      <c r="B400" s="37">
        <f t="shared" si="33"/>
        <v>57315</v>
      </c>
      <c r="C400" s="38">
        <f t="shared" si="35"/>
        <v>383</v>
      </c>
      <c r="D400" s="39">
        <f t="shared" si="30"/>
        <v>0</v>
      </c>
      <c r="E400" s="39">
        <f t="shared" si="31"/>
        <v>0</v>
      </c>
      <c r="F400" s="39">
        <f t="shared" si="32"/>
        <v>0</v>
      </c>
      <c r="G400" s="41"/>
      <c r="H400" s="39">
        <f t="shared" si="34"/>
        <v>0</v>
      </c>
    </row>
    <row r="401" spans="2:8">
      <c r="B401" s="37">
        <f t="shared" si="33"/>
        <v>57346</v>
      </c>
      <c r="C401" s="38">
        <f t="shared" si="35"/>
        <v>384</v>
      </c>
      <c r="D401" s="39">
        <f t="shared" ref="D401:D461" si="36">+IF($E$9&lt;H401+(H401*($E$4/$E$7)),$E$9,H401+(H401*($E$4/$E$7)))</f>
        <v>0</v>
      </c>
      <c r="E401" s="39">
        <f t="shared" ref="E401:E461" si="37">H401*($E$4/$E$7)</f>
        <v>0</v>
      </c>
      <c r="F401" s="39">
        <f t="shared" ref="F401:F461" si="38">D401-E401</f>
        <v>0</v>
      </c>
      <c r="G401" s="41"/>
      <c r="H401" s="39">
        <f t="shared" si="34"/>
        <v>0</v>
      </c>
    </row>
    <row r="402" spans="2:8">
      <c r="B402" s="37">
        <f t="shared" ref="B402:B461" si="39">EDATE($E$13,C402)</f>
        <v>57377</v>
      </c>
      <c r="C402" s="38">
        <f t="shared" si="35"/>
        <v>385</v>
      </c>
      <c r="D402" s="39">
        <f t="shared" si="36"/>
        <v>0</v>
      </c>
      <c r="E402" s="39">
        <f t="shared" si="37"/>
        <v>0</v>
      </c>
      <c r="F402" s="39">
        <f t="shared" si="38"/>
        <v>0</v>
      </c>
      <c r="G402" s="41"/>
      <c r="H402" s="39">
        <f t="shared" ref="H402:H461" si="40">H401-F401-G401</f>
        <v>0</v>
      </c>
    </row>
    <row r="403" spans="2:8">
      <c r="B403" s="37">
        <f t="shared" si="39"/>
        <v>57405</v>
      </c>
      <c r="C403" s="38">
        <f t="shared" ref="C403:C461" si="41">+C402+1</f>
        <v>386</v>
      </c>
      <c r="D403" s="39">
        <f t="shared" si="36"/>
        <v>0</v>
      </c>
      <c r="E403" s="39">
        <f t="shared" si="37"/>
        <v>0</v>
      </c>
      <c r="F403" s="39">
        <f t="shared" si="38"/>
        <v>0</v>
      </c>
      <c r="G403" s="41"/>
      <c r="H403" s="39">
        <f t="shared" si="40"/>
        <v>0</v>
      </c>
    </row>
    <row r="404" spans="2:8">
      <c r="B404" s="37">
        <f t="shared" si="39"/>
        <v>57436</v>
      </c>
      <c r="C404" s="38">
        <f t="shared" si="41"/>
        <v>387</v>
      </c>
      <c r="D404" s="39">
        <f t="shared" si="36"/>
        <v>0</v>
      </c>
      <c r="E404" s="39">
        <f t="shared" si="37"/>
        <v>0</v>
      </c>
      <c r="F404" s="39">
        <f t="shared" si="38"/>
        <v>0</v>
      </c>
      <c r="G404" s="41"/>
      <c r="H404" s="39">
        <f t="shared" si="40"/>
        <v>0</v>
      </c>
    </row>
    <row r="405" spans="2:8">
      <c r="B405" s="37">
        <f t="shared" si="39"/>
        <v>57466</v>
      </c>
      <c r="C405" s="38">
        <f t="shared" si="41"/>
        <v>388</v>
      </c>
      <c r="D405" s="39">
        <f t="shared" si="36"/>
        <v>0</v>
      </c>
      <c r="E405" s="39">
        <f t="shared" si="37"/>
        <v>0</v>
      </c>
      <c r="F405" s="39">
        <f t="shared" si="38"/>
        <v>0</v>
      </c>
      <c r="G405" s="41"/>
      <c r="H405" s="39">
        <f t="shared" si="40"/>
        <v>0</v>
      </c>
    </row>
    <row r="406" spans="2:8">
      <c r="B406" s="37">
        <f t="shared" si="39"/>
        <v>57497</v>
      </c>
      <c r="C406" s="38">
        <f t="shared" si="41"/>
        <v>389</v>
      </c>
      <c r="D406" s="39">
        <f t="shared" si="36"/>
        <v>0</v>
      </c>
      <c r="E406" s="39">
        <f t="shared" si="37"/>
        <v>0</v>
      </c>
      <c r="F406" s="39">
        <f t="shared" si="38"/>
        <v>0</v>
      </c>
      <c r="G406" s="41"/>
      <c r="H406" s="39">
        <f t="shared" si="40"/>
        <v>0</v>
      </c>
    </row>
    <row r="407" spans="2:8">
      <c r="B407" s="37">
        <f t="shared" si="39"/>
        <v>57527</v>
      </c>
      <c r="C407" s="38">
        <f t="shared" si="41"/>
        <v>390</v>
      </c>
      <c r="D407" s="39">
        <f t="shared" si="36"/>
        <v>0</v>
      </c>
      <c r="E407" s="39">
        <f t="shared" si="37"/>
        <v>0</v>
      </c>
      <c r="F407" s="39">
        <f t="shared" si="38"/>
        <v>0</v>
      </c>
      <c r="G407" s="41"/>
      <c r="H407" s="39">
        <f t="shared" si="40"/>
        <v>0</v>
      </c>
    </row>
    <row r="408" spans="2:8">
      <c r="B408" s="37">
        <f t="shared" si="39"/>
        <v>57558</v>
      </c>
      <c r="C408" s="38">
        <f t="shared" si="41"/>
        <v>391</v>
      </c>
      <c r="D408" s="39">
        <f t="shared" si="36"/>
        <v>0</v>
      </c>
      <c r="E408" s="39">
        <f t="shared" si="37"/>
        <v>0</v>
      </c>
      <c r="F408" s="39">
        <f t="shared" si="38"/>
        <v>0</v>
      </c>
      <c r="G408" s="41"/>
      <c r="H408" s="39">
        <f t="shared" si="40"/>
        <v>0</v>
      </c>
    </row>
    <row r="409" spans="2:8">
      <c r="B409" s="37">
        <f t="shared" si="39"/>
        <v>57589</v>
      </c>
      <c r="C409" s="38">
        <f t="shared" si="41"/>
        <v>392</v>
      </c>
      <c r="D409" s="39">
        <f t="shared" si="36"/>
        <v>0</v>
      </c>
      <c r="E409" s="39">
        <f t="shared" si="37"/>
        <v>0</v>
      </c>
      <c r="F409" s="39">
        <f t="shared" si="38"/>
        <v>0</v>
      </c>
      <c r="G409" s="41"/>
      <c r="H409" s="39">
        <f t="shared" si="40"/>
        <v>0</v>
      </c>
    </row>
    <row r="410" spans="2:8">
      <c r="B410" s="37">
        <f t="shared" si="39"/>
        <v>57619</v>
      </c>
      <c r="C410" s="38">
        <f t="shared" si="41"/>
        <v>393</v>
      </c>
      <c r="D410" s="39">
        <f t="shared" si="36"/>
        <v>0</v>
      </c>
      <c r="E410" s="39">
        <f t="shared" si="37"/>
        <v>0</v>
      </c>
      <c r="F410" s="39">
        <f t="shared" si="38"/>
        <v>0</v>
      </c>
      <c r="G410" s="41"/>
      <c r="H410" s="39">
        <f t="shared" si="40"/>
        <v>0</v>
      </c>
    </row>
    <row r="411" spans="2:8">
      <c r="B411" s="37">
        <f t="shared" si="39"/>
        <v>57650</v>
      </c>
      <c r="C411" s="38">
        <f t="shared" si="41"/>
        <v>394</v>
      </c>
      <c r="D411" s="39">
        <f t="shared" si="36"/>
        <v>0</v>
      </c>
      <c r="E411" s="39">
        <f t="shared" si="37"/>
        <v>0</v>
      </c>
      <c r="F411" s="39">
        <f t="shared" si="38"/>
        <v>0</v>
      </c>
      <c r="G411" s="41"/>
      <c r="H411" s="39">
        <f t="shared" si="40"/>
        <v>0</v>
      </c>
    </row>
    <row r="412" spans="2:8">
      <c r="B412" s="37">
        <f t="shared" si="39"/>
        <v>57680</v>
      </c>
      <c r="C412" s="38">
        <f t="shared" si="41"/>
        <v>395</v>
      </c>
      <c r="D412" s="39">
        <f t="shared" si="36"/>
        <v>0</v>
      </c>
      <c r="E412" s="39">
        <f t="shared" si="37"/>
        <v>0</v>
      </c>
      <c r="F412" s="39">
        <f t="shared" si="38"/>
        <v>0</v>
      </c>
      <c r="G412" s="41"/>
      <c r="H412" s="39">
        <f t="shared" si="40"/>
        <v>0</v>
      </c>
    </row>
    <row r="413" spans="2:8">
      <c r="B413" s="37">
        <f t="shared" si="39"/>
        <v>57711</v>
      </c>
      <c r="C413" s="38">
        <f t="shared" si="41"/>
        <v>396</v>
      </c>
      <c r="D413" s="39">
        <f t="shared" si="36"/>
        <v>0</v>
      </c>
      <c r="E413" s="39">
        <f t="shared" si="37"/>
        <v>0</v>
      </c>
      <c r="F413" s="39">
        <f t="shared" si="38"/>
        <v>0</v>
      </c>
      <c r="G413" s="41"/>
      <c r="H413" s="39">
        <f t="shared" si="40"/>
        <v>0</v>
      </c>
    </row>
    <row r="414" spans="2:8">
      <c r="B414" s="37">
        <f t="shared" si="39"/>
        <v>57742</v>
      </c>
      <c r="C414" s="38">
        <f t="shared" si="41"/>
        <v>397</v>
      </c>
      <c r="D414" s="39">
        <f t="shared" si="36"/>
        <v>0</v>
      </c>
      <c r="E414" s="39">
        <f t="shared" si="37"/>
        <v>0</v>
      </c>
      <c r="F414" s="39">
        <f t="shared" si="38"/>
        <v>0</v>
      </c>
      <c r="G414" s="41"/>
      <c r="H414" s="39">
        <f t="shared" si="40"/>
        <v>0</v>
      </c>
    </row>
    <row r="415" spans="2:8">
      <c r="B415" s="37">
        <f t="shared" si="39"/>
        <v>57770</v>
      </c>
      <c r="C415" s="38">
        <f t="shared" si="41"/>
        <v>398</v>
      </c>
      <c r="D415" s="39">
        <f t="shared" si="36"/>
        <v>0</v>
      </c>
      <c r="E415" s="39">
        <f t="shared" si="37"/>
        <v>0</v>
      </c>
      <c r="F415" s="39">
        <f t="shared" si="38"/>
        <v>0</v>
      </c>
      <c r="G415" s="41"/>
      <c r="H415" s="39">
        <f t="shared" si="40"/>
        <v>0</v>
      </c>
    </row>
    <row r="416" spans="2:8">
      <c r="B416" s="37">
        <f t="shared" si="39"/>
        <v>57801</v>
      </c>
      <c r="C416" s="38">
        <f t="shared" si="41"/>
        <v>399</v>
      </c>
      <c r="D416" s="39">
        <f t="shared" si="36"/>
        <v>0</v>
      </c>
      <c r="E416" s="39">
        <f t="shared" si="37"/>
        <v>0</v>
      </c>
      <c r="F416" s="39">
        <f t="shared" si="38"/>
        <v>0</v>
      </c>
      <c r="G416" s="41"/>
      <c r="H416" s="39">
        <f t="shared" si="40"/>
        <v>0</v>
      </c>
    </row>
    <row r="417" spans="2:8">
      <c r="B417" s="37">
        <f t="shared" si="39"/>
        <v>57831</v>
      </c>
      <c r="C417" s="38">
        <f t="shared" si="41"/>
        <v>400</v>
      </c>
      <c r="D417" s="39">
        <f t="shared" si="36"/>
        <v>0</v>
      </c>
      <c r="E417" s="39">
        <f t="shared" si="37"/>
        <v>0</v>
      </c>
      <c r="F417" s="39">
        <f t="shared" si="38"/>
        <v>0</v>
      </c>
      <c r="G417" s="41"/>
      <c r="H417" s="39">
        <f t="shared" si="40"/>
        <v>0</v>
      </c>
    </row>
    <row r="418" spans="2:8">
      <c r="B418" s="37">
        <f t="shared" si="39"/>
        <v>57862</v>
      </c>
      <c r="C418" s="38">
        <f t="shared" si="41"/>
        <v>401</v>
      </c>
      <c r="D418" s="39">
        <f t="shared" si="36"/>
        <v>0</v>
      </c>
      <c r="E418" s="39">
        <f t="shared" si="37"/>
        <v>0</v>
      </c>
      <c r="F418" s="39">
        <f t="shared" si="38"/>
        <v>0</v>
      </c>
      <c r="G418" s="41"/>
      <c r="H418" s="39">
        <f t="shared" si="40"/>
        <v>0</v>
      </c>
    </row>
    <row r="419" spans="2:8">
      <c r="B419" s="37">
        <f t="shared" si="39"/>
        <v>57892</v>
      </c>
      <c r="C419" s="38">
        <f t="shared" si="41"/>
        <v>402</v>
      </c>
      <c r="D419" s="39">
        <f t="shared" si="36"/>
        <v>0</v>
      </c>
      <c r="E419" s="39">
        <f t="shared" si="37"/>
        <v>0</v>
      </c>
      <c r="F419" s="39">
        <f t="shared" si="38"/>
        <v>0</v>
      </c>
      <c r="G419" s="41"/>
      <c r="H419" s="39">
        <f t="shared" si="40"/>
        <v>0</v>
      </c>
    </row>
    <row r="420" spans="2:8">
      <c r="B420" s="37">
        <f t="shared" si="39"/>
        <v>57923</v>
      </c>
      <c r="C420" s="38">
        <f t="shared" si="41"/>
        <v>403</v>
      </c>
      <c r="D420" s="39">
        <f t="shared" si="36"/>
        <v>0</v>
      </c>
      <c r="E420" s="39">
        <f t="shared" si="37"/>
        <v>0</v>
      </c>
      <c r="F420" s="39">
        <f t="shared" si="38"/>
        <v>0</v>
      </c>
      <c r="G420" s="41"/>
      <c r="H420" s="39">
        <f t="shared" si="40"/>
        <v>0</v>
      </c>
    </row>
    <row r="421" spans="2:8">
      <c r="B421" s="37">
        <f t="shared" si="39"/>
        <v>57954</v>
      </c>
      <c r="C421" s="38">
        <f t="shared" si="41"/>
        <v>404</v>
      </c>
      <c r="D421" s="39">
        <f t="shared" si="36"/>
        <v>0</v>
      </c>
      <c r="E421" s="39">
        <f t="shared" si="37"/>
        <v>0</v>
      </c>
      <c r="F421" s="39">
        <f t="shared" si="38"/>
        <v>0</v>
      </c>
      <c r="G421" s="41"/>
      <c r="H421" s="39">
        <f t="shared" si="40"/>
        <v>0</v>
      </c>
    </row>
    <row r="422" spans="2:8">
      <c r="B422" s="37">
        <f t="shared" si="39"/>
        <v>57984</v>
      </c>
      <c r="C422" s="38">
        <f t="shared" si="41"/>
        <v>405</v>
      </c>
      <c r="D422" s="39">
        <f t="shared" si="36"/>
        <v>0</v>
      </c>
      <c r="E422" s="39">
        <f t="shared" si="37"/>
        <v>0</v>
      </c>
      <c r="F422" s="39">
        <f t="shared" si="38"/>
        <v>0</v>
      </c>
      <c r="G422" s="41"/>
      <c r="H422" s="39">
        <f t="shared" si="40"/>
        <v>0</v>
      </c>
    </row>
    <row r="423" spans="2:8">
      <c r="B423" s="37">
        <f t="shared" si="39"/>
        <v>58015</v>
      </c>
      <c r="C423" s="38">
        <f t="shared" si="41"/>
        <v>406</v>
      </c>
      <c r="D423" s="39">
        <f t="shared" si="36"/>
        <v>0</v>
      </c>
      <c r="E423" s="39">
        <f t="shared" si="37"/>
        <v>0</v>
      </c>
      <c r="F423" s="39">
        <f t="shared" si="38"/>
        <v>0</v>
      </c>
      <c r="G423" s="41"/>
      <c r="H423" s="39">
        <f t="shared" si="40"/>
        <v>0</v>
      </c>
    </row>
    <row r="424" spans="2:8">
      <c r="B424" s="37">
        <f t="shared" si="39"/>
        <v>58045</v>
      </c>
      <c r="C424" s="38">
        <f t="shared" si="41"/>
        <v>407</v>
      </c>
      <c r="D424" s="39">
        <f t="shared" si="36"/>
        <v>0</v>
      </c>
      <c r="E424" s="39">
        <f t="shared" si="37"/>
        <v>0</v>
      </c>
      <c r="F424" s="39">
        <f t="shared" si="38"/>
        <v>0</v>
      </c>
      <c r="G424" s="41"/>
      <c r="H424" s="39">
        <f t="shared" si="40"/>
        <v>0</v>
      </c>
    </row>
    <row r="425" spans="2:8">
      <c r="B425" s="37">
        <f t="shared" si="39"/>
        <v>58076</v>
      </c>
      <c r="C425" s="38">
        <f t="shared" si="41"/>
        <v>408</v>
      </c>
      <c r="D425" s="39">
        <f t="shared" si="36"/>
        <v>0</v>
      </c>
      <c r="E425" s="39">
        <f t="shared" si="37"/>
        <v>0</v>
      </c>
      <c r="F425" s="39">
        <f t="shared" si="38"/>
        <v>0</v>
      </c>
      <c r="G425" s="41"/>
      <c r="H425" s="39">
        <f t="shared" si="40"/>
        <v>0</v>
      </c>
    </row>
    <row r="426" spans="2:8">
      <c r="B426" s="37">
        <f t="shared" si="39"/>
        <v>58107</v>
      </c>
      <c r="C426" s="38">
        <f t="shared" si="41"/>
        <v>409</v>
      </c>
      <c r="D426" s="39">
        <f t="shared" si="36"/>
        <v>0</v>
      </c>
      <c r="E426" s="39">
        <f t="shared" si="37"/>
        <v>0</v>
      </c>
      <c r="F426" s="39">
        <f t="shared" si="38"/>
        <v>0</v>
      </c>
      <c r="G426" s="41"/>
      <c r="H426" s="39">
        <f t="shared" si="40"/>
        <v>0</v>
      </c>
    </row>
    <row r="427" spans="2:8">
      <c r="B427" s="37">
        <f t="shared" si="39"/>
        <v>58135</v>
      </c>
      <c r="C427" s="38">
        <f t="shared" si="41"/>
        <v>410</v>
      </c>
      <c r="D427" s="39">
        <f t="shared" si="36"/>
        <v>0</v>
      </c>
      <c r="E427" s="39">
        <f t="shared" si="37"/>
        <v>0</v>
      </c>
      <c r="F427" s="39">
        <f t="shared" si="38"/>
        <v>0</v>
      </c>
      <c r="G427" s="41"/>
      <c r="H427" s="39">
        <f t="shared" si="40"/>
        <v>0</v>
      </c>
    </row>
    <row r="428" spans="2:8">
      <c r="B428" s="37">
        <f t="shared" si="39"/>
        <v>58166</v>
      </c>
      <c r="C428" s="38">
        <f t="shared" si="41"/>
        <v>411</v>
      </c>
      <c r="D428" s="39">
        <f t="shared" si="36"/>
        <v>0</v>
      </c>
      <c r="E428" s="39">
        <f t="shared" si="37"/>
        <v>0</v>
      </c>
      <c r="F428" s="39">
        <f t="shared" si="38"/>
        <v>0</v>
      </c>
      <c r="G428" s="41"/>
      <c r="H428" s="39">
        <f t="shared" si="40"/>
        <v>0</v>
      </c>
    </row>
    <row r="429" spans="2:8">
      <c r="B429" s="37">
        <f t="shared" si="39"/>
        <v>58196</v>
      </c>
      <c r="C429" s="38">
        <f t="shared" si="41"/>
        <v>412</v>
      </c>
      <c r="D429" s="39">
        <f t="shared" si="36"/>
        <v>0</v>
      </c>
      <c r="E429" s="39">
        <f t="shared" si="37"/>
        <v>0</v>
      </c>
      <c r="F429" s="39">
        <f t="shared" si="38"/>
        <v>0</v>
      </c>
      <c r="G429" s="41"/>
      <c r="H429" s="39">
        <f t="shared" si="40"/>
        <v>0</v>
      </c>
    </row>
    <row r="430" spans="2:8">
      <c r="B430" s="37">
        <f t="shared" si="39"/>
        <v>58227</v>
      </c>
      <c r="C430" s="38">
        <f t="shared" si="41"/>
        <v>413</v>
      </c>
      <c r="D430" s="39">
        <f t="shared" si="36"/>
        <v>0</v>
      </c>
      <c r="E430" s="39">
        <f t="shared" si="37"/>
        <v>0</v>
      </c>
      <c r="F430" s="39">
        <f t="shared" si="38"/>
        <v>0</v>
      </c>
      <c r="G430" s="41"/>
      <c r="H430" s="39">
        <f t="shared" si="40"/>
        <v>0</v>
      </c>
    </row>
    <row r="431" spans="2:8">
      <c r="B431" s="37">
        <f t="shared" si="39"/>
        <v>58257</v>
      </c>
      <c r="C431" s="38">
        <f t="shared" si="41"/>
        <v>414</v>
      </c>
      <c r="D431" s="39">
        <f t="shared" si="36"/>
        <v>0</v>
      </c>
      <c r="E431" s="39">
        <f t="shared" si="37"/>
        <v>0</v>
      </c>
      <c r="F431" s="39">
        <f t="shared" si="38"/>
        <v>0</v>
      </c>
      <c r="G431" s="41"/>
      <c r="H431" s="39">
        <f t="shared" si="40"/>
        <v>0</v>
      </c>
    </row>
    <row r="432" spans="2:8">
      <c r="B432" s="37">
        <f t="shared" si="39"/>
        <v>58288</v>
      </c>
      <c r="C432" s="38">
        <f t="shared" si="41"/>
        <v>415</v>
      </c>
      <c r="D432" s="39">
        <f t="shared" si="36"/>
        <v>0</v>
      </c>
      <c r="E432" s="39">
        <f t="shared" si="37"/>
        <v>0</v>
      </c>
      <c r="F432" s="39">
        <f t="shared" si="38"/>
        <v>0</v>
      </c>
      <c r="G432" s="41"/>
      <c r="H432" s="39">
        <f t="shared" si="40"/>
        <v>0</v>
      </c>
    </row>
    <row r="433" spans="2:8">
      <c r="B433" s="37">
        <f t="shared" si="39"/>
        <v>58319</v>
      </c>
      <c r="C433" s="38">
        <f t="shared" si="41"/>
        <v>416</v>
      </c>
      <c r="D433" s="39">
        <f t="shared" si="36"/>
        <v>0</v>
      </c>
      <c r="E433" s="39">
        <f t="shared" si="37"/>
        <v>0</v>
      </c>
      <c r="F433" s="39">
        <f t="shared" si="38"/>
        <v>0</v>
      </c>
      <c r="G433" s="41"/>
      <c r="H433" s="39">
        <f t="shared" si="40"/>
        <v>0</v>
      </c>
    </row>
    <row r="434" spans="2:8">
      <c r="B434" s="37">
        <f t="shared" si="39"/>
        <v>58349</v>
      </c>
      <c r="C434" s="38">
        <f t="shared" si="41"/>
        <v>417</v>
      </c>
      <c r="D434" s="39">
        <f t="shared" si="36"/>
        <v>0</v>
      </c>
      <c r="E434" s="39">
        <f t="shared" si="37"/>
        <v>0</v>
      </c>
      <c r="F434" s="39">
        <f t="shared" si="38"/>
        <v>0</v>
      </c>
      <c r="G434" s="41"/>
      <c r="H434" s="39">
        <f t="shared" si="40"/>
        <v>0</v>
      </c>
    </row>
    <row r="435" spans="2:8">
      <c r="B435" s="37">
        <f t="shared" si="39"/>
        <v>58380</v>
      </c>
      <c r="C435" s="38">
        <f t="shared" si="41"/>
        <v>418</v>
      </c>
      <c r="D435" s="39">
        <f t="shared" si="36"/>
        <v>0</v>
      </c>
      <c r="E435" s="39">
        <f t="shared" si="37"/>
        <v>0</v>
      </c>
      <c r="F435" s="39">
        <f t="shared" si="38"/>
        <v>0</v>
      </c>
      <c r="G435" s="41"/>
      <c r="H435" s="39">
        <f t="shared" si="40"/>
        <v>0</v>
      </c>
    </row>
    <row r="436" spans="2:8">
      <c r="B436" s="37">
        <f t="shared" si="39"/>
        <v>58410</v>
      </c>
      <c r="C436" s="38">
        <f t="shared" si="41"/>
        <v>419</v>
      </c>
      <c r="D436" s="39">
        <f t="shared" si="36"/>
        <v>0</v>
      </c>
      <c r="E436" s="39">
        <f t="shared" si="37"/>
        <v>0</v>
      </c>
      <c r="F436" s="39">
        <f t="shared" si="38"/>
        <v>0</v>
      </c>
      <c r="G436" s="41"/>
      <c r="H436" s="39">
        <f t="shared" si="40"/>
        <v>0</v>
      </c>
    </row>
    <row r="437" spans="2:8">
      <c r="B437" s="37">
        <f t="shared" si="39"/>
        <v>58441</v>
      </c>
      <c r="C437" s="38">
        <f t="shared" si="41"/>
        <v>420</v>
      </c>
      <c r="D437" s="39">
        <f t="shared" si="36"/>
        <v>0</v>
      </c>
      <c r="E437" s="39">
        <f t="shared" si="37"/>
        <v>0</v>
      </c>
      <c r="F437" s="39">
        <f t="shared" si="38"/>
        <v>0</v>
      </c>
      <c r="G437" s="41"/>
      <c r="H437" s="39">
        <f t="shared" si="40"/>
        <v>0</v>
      </c>
    </row>
    <row r="438" spans="2:8">
      <c r="B438" s="37">
        <f t="shared" si="39"/>
        <v>58472</v>
      </c>
      <c r="C438" s="38">
        <f t="shared" si="41"/>
        <v>421</v>
      </c>
      <c r="D438" s="39">
        <f t="shared" si="36"/>
        <v>0</v>
      </c>
      <c r="E438" s="39">
        <f t="shared" si="37"/>
        <v>0</v>
      </c>
      <c r="F438" s="39">
        <f t="shared" si="38"/>
        <v>0</v>
      </c>
      <c r="G438" s="41"/>
      <c r="H438" s="39">
        <f t="shared" si="40"/>
        <v>0</v>
      </c>
    </row>
    <row r="439" spans="2:8">
      <c r="B439" s="37">
        <f t="shared" si="39"/>
        <v>58501</v>
      </c>
      <c r="C439" s="38">
        <f t="shared" si="41"/>
        <v>422</v>
      </c>
      <c r="D439" s="39">
        <f t="shared" si="36"/>
        <v>0</v>
      </c>
      <c r="E439" s="39">
        <f t="shared" si="37"/>
        <v>0</v>
      </c>
      <c r="F439" s="39">
        <f t="shared" si="38"/>
        <v>0</v>
      </c>
      <c r="G439" s="41"/>
      <c r="H439" s="39">
        <f t="shared" si="40"/>
        <v>0</v>
      </c>
    </row>
    <row r="440" spans="2:8">
      <c r="B440" s="37">
        <f t="shared" si="39"/>
        <v>58532</v>
      </c>
      <c r="C440" s="38">
        <f t="shared" si="41"/>
        <v>423</v>
      </c>
      <c r="D440" s="39">
        <f t="shared" si="36"/>
        <v>0</v>
      </c>
      <c r="E440" s="39">
        <f t="shared" si="37"/>
        <v>0</v>
      </c>
      <c r="F440" s="39">
        <f t="shared" si="38"/>
        <v>0</v>
      </c>
      <c r="G440" s="41"/>
      <c r="H440" s="39">
        <f t="shared" si="40"/>
        <v>0</v>
      </c>
    </row>
    <row r="441" spans="2:8">
      <c r="B441" s="37">
        <f t="shared" si="39"/>
        <v>58562</v>
      </c>
      <c r="C441" s="38">
        <f t="shared" si="41"/>
        <v>424</v>
      </c>
      <c r="D441" s="39">
        <f t="shared" si="36"/>
        <v>0</v>
      </c>
      <c r="E441" s="39">
        <f t="shared" si="37"/>
        <v>0</v>
      </c>
      <c r="F441" s="39">
        <f t="shared" si="38"/>
        <v>0</v>
      </c>
      <c r="G441" s="41"/>
      <c r="H441" s="39">
        <f t="shared" si="40"/>
        <v>0</v>
      </c>
    </row>
    <row r="442" spans="2:8">
      <c r="B442" s="37">
        <f t="shared" si="39"/>
        <v>58593</v>
      </c>
      <c r="C442" s="38">
        <f t="shared" si="41"/>
        <v>425</v>
      </c>
      <c r="D442" s="39">
        <f t="shared" si="36"/>
        <v>0</v>
      </c>
      <c r="E442" s="39">
        <f t="shared" si="37"/>
        <v>0</v>
      </c>
      <c r="F442" s="39">
        <f t="shared" si="38"/>
        <v>0</v>
      </c>
      <c r="G442" s="41"/>
      <c r="H442" s="39">
        <f t="shared" si="40"/>
        <v>0</v>
      </c>
    </row>
    <row r="443" spans="2:8">
      <c r="B443" s="37">
        <f t="shared" si="39"/>
        <v>58623</v>
      </c>
      <c r="C443" s="38">
        <f t="shared" si="41"/>
        <v>426</v>
      </c>
      <c r="D443" s="39">
        <f t="shared" si="36"/>
        <v>0</v>
      </c>
      <c r="E443" s="39">
        <f t="shared" si="37"/>
        <v>0</v>
      </c>
      <c r="F443" s="39">
        <f t="shared" si="38"/>
        <v>0</v>
      </c>
      <c r="G443" s="41"/>
      <c r="H443" s="39">
        <f t="shared" si="40"/>
        <v>0</v>
      </c>
    </row>
    <row r="444" spans="2:8">
      <c r="B444" s="37">
        <f t="shared" si="39"/>
        <v>58654</v>
      </c>
      <c r="C444" s="38">
        <f t="shared" si="41"/>
        <v>427</v>
      </c>
      <c r="D444" s="39">
        <f t="shared" si="36"/>
        <v>0</v>
      </c>
      <c r="E444" s="39">
        <f t="shared" si="37"/>
        <v>0</v>
      </c>
      <c r="F444" s="39">
        <f t="shared" si="38"/>
        <v>0</v>
      </c>
      <c r="G444" s="41"/>
      <c r="H444" s="39">
        <f t="shared" si="40"/>
        <v>0</v>
      </c>
    </row>
    <row r="445" spans="2:8">
      <c r="B445" s="37">
        <f t="shared" si="39"/>
        <v>58685</v>
      </c>
      <c r="C445" s="38">
        <f t="shared" si="41"/>
        <v>428</v>
      </c>
      <c r="D445" s="39">
        <f t="shared" si="36"/>
        <v>0</v>
      </c>
      <c r="E445" s="39">
        <f t="shared" si="37"/>
        <v>0</v>
      </c>
      <c r="F445" s="39">
        <f t="shared" si="38"/>
        <v>0</v>
      </c>
      <c r="G445" s="41"/>
      <c r="H445" s="39">
        <f t="shared" si="40"/>
        <v>0</v>
      </c>
    </row>
    <row r="446" spans="2:8">
      <c r="B446" s="37">
        <f t="shared" si="39"/>
        <v>58715</v>
      </c>
      <c r="C446" s="38">
        <f t="shared" si="41"/>
        <v>429</v>
      </c>
      <c r="D446" s="39">
        <f t="shared" si="36"/>
        <v>0</v>
      </c>
      <c r="E446" s="39">
        <f t="shared" si="37"/>
        <v>0</v>
      </c>
      <c r="F446" s="39">
        <f t="shared" si="38"/>
        <v>0</v>
      </c>
      <c r="G446" s="41"/>
      <c r="H446" s="39">
        <f t="shared" si="40"/>
        <v>0</v>
      </c>
    </row>
    <row r="447" spans="2:8">
      <c r="B447" s="37">
        <f t="shared" si="39"/>
        <v>58746</v>
      </c>
      <c r="C447" s="38">
        <f t="shared" si="41"/>
        <v>430</v>
      </c>
      <c r="D447" s="39">
        <f t="shared" si="36"/>
        <v>0</v>
      </c>
      <c r="E447" s="39">
        <f t="shared" si="37"/>
        <v>0</v>
      </c>
      <c r="F447" s="39">
        <f t="shared" si="38"/>
        <v>0</v>
      </c>
      <c r="G447" s="41"/>
      <c r="H447" s="39">
        <f t="shared" si="40"/>
        <v>0</v>
      </c>
    </row>
    <row r="448" spans="2:8">
      <c r="B448" s="37">
        <f t="shared" si="39"/>
        <v>58776</v>
      </c>
      <c r="C448" s="38">
        <f t="shared" si="41"/>
        <v>431</v>
      </c>
      <c r="D448" s="39">
        <f t="shared" si="36"/>
        <v>0</v>
      </c>
      <c r="E448" s="39">
        <f t="shared" si="37"/>
        <v>0</v>
      </c>
      <c r="F448" s="39">
        <f t="shared" si="38"/>
        <v>0</v>
      </c>
      <c r="G448" s="41"/>
      <c r="H448" s="39">
        <f t="shared" si="40"/>
        <v>0</v>
      </c>
    </row>
    <row r="449" spans="2:8">
      <c r="B449" s="37">
        <f t="shared" si="39"/>
        <v>58807</v>
      </c>
      <c r="C449" s="38">
        <f t="shared" si="41"/>
        <v>432</v>
      </c>
      <c r="D449" s="39">
        <f t="shared" si="36"/>
        <v>0</v>
      </c>
      <c r="E449" s="39">
        <f t="shared" si="37"/>
        <v>0</v>
      </c>
      <c r="F449" s="39">
        <f t="shared" si="38"/>
        <v>0</v>
      </c>
      <c r="G449" s="41"/>
      <c r="H449" s="39">
        <f t="shared" si="40"/>
        <v>0</v>
      </c>
    </row>
    <row r="450" spans="2:8">
      <c r="B450" s="37">
        <f t="shared" si="39"/>
        <v>58838</v>
      </c>
      <c r="C450" s="38">
        <f t="shared" si="41"/>
        <v>433</v>
      </c>
      <c r="D450" s="39">
        <f t="shared" si="36"/>
        <v>0</v>
      </c>
      <c r="E450" s="39">
        <f t="shared" si="37"/>
        <v>0</v>
      </c>
      <c r="F450" s="39">
        <f t="shared" si="38"/>
        <v>0</v>
      </c>
      <c r="G450" s="41"/>
      <c r="H450" s="39">
        <f t="shared" si="40"/>
        <v>0</v>
      </c>
    </row>
    <row r="451" spans="2:8">
      <c r="B451" s="37">
        <f t="shared" si="39"/>
        <v>58866</v>
      </c>
      <c r="C451" s="38">
        <f t="shared" si="41"/>
        <v>434</v>
      </c>
      <c r="D451" s="39">
        <f t="shared" si="36"/>
        <v>0</v>
      </c>
      <c r="E451" s="39">
        <f t="shared" si="37"/>
        <v>0</v>
      </c>
      <c r="F451" s="39">
        <f t="shared" si="38"/>
        <v>0</v>
      </c>
      <c r="G451" s="41"/>
      <c r="H451" s="39">
        <f t="shared" si="40"/>
        <v>0</v>
      </c>
    </row>
    <row r="452" spans="2:8">
      <c r="B452" s="37">
        <f t="shared" si="39"/>
        <v>58897</v>
      </c>
      <c r="C452" s="38">
        <f t="shared" si="41"/>
        <v>435</v>
      </c>
      <c r="D452" s="39">
        <f t="shared" si="36"/>
        <v>0</v>
      </c>
      <c r="E452" s="39">
        <f t="shared" si="37"/>
        <v>0</v>
      </c>
      <c r="F452" s="39">
        <f t="shared" si="38"/>
        <v>0</v>
      </c>
      <c r="G452" s="41"/>
      <c r="H452" s="39">
        <f t="shared" si="40"/>
        <v>0</v>
      </c>
    </row>
    <row r="453" spans="2:8">
      <c r="B453" s="37">
        <f t="shared" si="39"/>
        <v>58927</v>
      </c>
      <c r="C453" s="38">
        <f t="shared" si="41"/>
        <v>436</v>
      </c>
      <c r="D453" s="39">
        <f t="shared" si="36"/>
        <v>0</v>
      </c>
      <c r="E453" s="39">
        <f t="shared" si="37"/>
        <v>0</v>
      </c>
      <c r="F453" s="39">
        <f t="shared" si="38"/>
        <v>0</v>
      </c>
      <c r="G453" s="41"/>
      <c r="H453" s="39">
        <f t="shared" si="40"/>
        <v>0</v>
      </c>
    </row>
    <row r="454" spans="2:8">
      <c r="B454" s="37">
        <f t="shared" si="39"/>
        <v>58958</v>
      </c>
      <c r="C454" s="38">
        <f t="shared" si="41"/>
        <v>437</v>
      </c>
      <c r="D454" s="39">
        <f t="shared" si="36"/>
        <v>0</v>
      </c>
      <c r="E454" s="39">
        <f t="shared" si="37"/>
        <v>0</v>
      </c>
      <c r="F454" s="39">
        <f t="shared" si="38"/>
        <v>0</v>
      </c>
      <c r="G454" s="41"/>
      <c r="H454" s="39">
        <f t="shared" si="40"/>
        <v>0</v>
      </c>
    </row>
    <row r="455" spans="2:8">
      <c r="B455" s="37">
        <f t="shared" si="39"/>
        <v>58988</v>
      </c>
      <c r="C455" s="38">
        <f t="shared" si="41"/>
        <v>438</v>
      </c>
      <c r="D455" s="39">
        <f t="shared" si="36"/>
        <v>0</v>
      </c>
      <c r="E455" s="39">
        <f t="shared" si="37"/>
        <v>0</v>
      </c>
      <c r="F455" s="39">
        <f t="shared" si="38"/>
        <v>0</v>
      </c>
      <c r="G455" s="41"/>
      <c r="H455" s="39">
        <f t="shared" si="40"/>
        <v>0</v>
      </c>
    </row>
    <row r="456" spans="2:8">
      <c r="B456" s="37">
        <f t="shared" si="39"/>
        <v>59019</v>
      </c>
      <c r="C456" s="38">
        <f t="shared" si="41"/>
        <v>439</v>
      </c>
      <c r="D456" s="39">
        <f t="shared" si="36"/>
        <v>0</v>
      </c>
      <c r="E456" s="39">
        <f t="shared" si="37"/>
        <v>0</v>
      </c>
      <c r="F456" s="39">
        <f t="shared" si="38"/>
        <v>0</v>
      </c>
      <c r="G456" s="41"/>
      <c r="H456" s="39">
        <f t="shared" si="40"/>
        <v>0</v>
      </c>
    </row>
    <row r="457" spans="2:8">
      <c r="B457" s="37">
        <f t="shared" si="39"/>
        <v>59050</v>
      </c>
      <c r="C457" s="38">
        <f t="shared" si="41"/>
        <v>440</v>
      </c>
      <c r="D457" s="39">
        <f t="shared" si="36"/>
        <v>0</v>
      </c>
      <c r="E457" s="39">
        <f t="shared" si="37"/>
        <v>0</v>
      </c>
      <c r="F457" s="39">
        <f t="shared" si="38"/>
        <v>0</v>
      </c>
      <c r="G457" s="41"/>
      <c r="H457" s="39">
        <f t="shared" si="40"/>
        <v>0</v>
      </c>
    </row>
    <row r="458" spans="2:8">
      <c r="B458" s="37">
        <f t="shared" si="39"/>
        <v>59080</v>
      </c>
      <c r="C458" s="38">
        <f t="shared" si="41"/>
        <v>441</v>
      </c>
      <c r="D458" s="39">
        <f t="shared" si="36"/>
        <v>0</v>
      </c>
      <c r="E458" s="39">
        <f t="shared" si="37"/>
        <v>0</v>
      </c>
      <c r="F458" s="39">
        <f t="shared" si="38"/>
        <v>0</v>
      </c>
      <c r="G458" s="41"/>
      <c r="H458" s="39">
        <f t="shared" si="40"/>
        <v>0</v>
      </c>
    </row>
    <row r="459" spans="2:8">
      <c r="B459" s="37">
        <f t="shared" si="39"/>
        <v>59111</v>
      </c>
      <c r="C459" s="38">
        <f t="shared" si="41"/>
        <v>442</v>
      </c>
      <c r="D459" s="39">
        <f t="shared" si="36"/>
        <v>0</v>
      </c>
      <c r="E459" s="39">
        <f t="shared" si="37"/>
        <v>0</v>
      </c>
      <c r="F459" s="39">
        <f t="shared" si="38"/>
        <v>0</v>
      </c>
      <c r="G459" s="41"/>
      <c r="H459" s="39">
        <f t="shared" si="40"/>
        <v>0</v>
      </c>
    </row>
    <row r="460" spans="2:8">
      <c r="B460" s="37">
        <f t="shared" si="39"/>
        <v>59141</v>
      </c>
      <c r="C460" s="38">
        <f t="shared" si="41"/>
        <v>443</v>
      </c>
      <c r="D460" s="39">
        <f t="shared" si="36"/>
        <v>0</v>
      </c>
      <c r="E460" s="39">
        <f t="shared" si="37"/>
        <v>0</v>
      </c>
      <c r="F460" s="39">
        <f t="shared" si="38"/>
        <v>0</v>
      </c>
      <c r="G460" s="41"/>
      <c r="H460" s="39">
        <f t="shared" si="40"/>
        <v>0</v>
      </c>
    </row>
    <row r="461" spans="2:8">
      <c r="B461" s="37">
        <f t="shared" si="39"/>
        <v>59172</v>
      </c>
      <c r="C461" s="38">
        <f t="shared" si="41"/>
        <v>444</v>
      </c>
      <c r="D461" s="39">
        <f t="shared" si="36"/>
        <v>0</v>
      </c>
      <c r="E461" s="39">
        <f t="shared" si="37"/>
        <v>0</v>
      </c>
      <c r="F461" s="39">
        <f t="shared" si="38"/>
        <v>0</v>
      </c>
      <c r="G461" s="41"/>
      <c r="H461" s="39">
        <f t="shared" si="40"/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 BizCase</vt:lpstr>
      <vt:lpstr>Hypo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Fohler</dc:creator>
  <cp:lastModifiedBy>Pavel Fohler</cp:lastModifiedBy>
  <dcterms:created xsi:type="dcterms:W3CDTF">2024-11-19T11:23:58Z</dcterms:created>
  <dcterms:modified xsi:type="dcterms:W3CDTF">2024-11-19T11:24:56Z</dcterms:modified>
</cp:coreProperties>
</file>